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lapampafactur" sheetId="1" r:id="rId1"/>
    <sheet name="lapamp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<sst xmlns="http://schemas.openxmlformats.org/spreadsheetml/2006/main" count="285" uniqueCount="100">
  <si>
    <t>Provincia de LA PAMPA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</si>
  <si>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</si>
  <si>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</si>
  <si>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</si>
  <si>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</si>
  <si>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</si>
  <si>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</si>
  <si>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</si>
  <si>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</si>
  <si>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</si>
  <si>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</si>
  <si>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</si>
  <si>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</si>
  <si>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</si>
  <si>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</si>
  <si>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</si>
  <si>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Atreucó</t>
  </si>
  <si>
    <t>Coop de Rolón</t>
  </si>
  <si>
    <t>Coop de Macachín</t>
  </si>
  <si>
    <t>Coop de Miguel Riglos</t>
  </si>
  <si>
    <t>Coop de Doblas</t>
  </si>
  <si>
    <t>Total Atreucó</t>
  </si>
  <si>
    <t>Caleu Caleu</t>
  </si>
  <si>
    <t>Coop de La Adela</t>
  </si>
  <si>
    <t>Total Caleu Caleu</t>
  </si>
  <si>
    <t>Capital</t>
  </si>
  <si>
    <t>Coop de Santa Rosa</t>
  </si>
  <si>
    <t>GUMEM</t>
  </si>
  <si>
    <t>Total Capital</t>
  </si>
  <si>
    <t>Catriló</t>
  </si>
  <si>
    <t>Total Catriló</t>
  </si>
  <si>
    <t>Chalileo</t>
  </si>
  <si>
    <t>APELP (La Pampa)</t>
  </si>
  <si>
    <t>Total Chalileo</t>
  </si>
  <si>
    <t>Chapaleufú</t>
  </si>
  <si>
    <t>Coop Santa Elvira (Bernardo Larroude)</t>
  </si>
  <si>
    <t>Coop de Realicó</t>
  </si>
  <si>
    <t>Coop de Int. Alvear</t>
  </si>
  <si>
    <t>Total Chapaleufú</t>
  </si>
  <si>
    <t>Chical Có</t>
  </si>
  <si>
    <t>Total Chical Có</t>
  </si>
  <si>
    <t>Conhelo</t>
  </si>
  <si>
    <t>Coop de Eduardo Castex</t>
  </si>
  <si>
    <t>Coop de Winifreda</t>
  </si>
  <si>
    <t>Total Conhelo</t>
  </si>
  <si>
    <t>Curacó</t>
  </si>
  <si>
    <t>Total Curacó</t>
  </si>
  <si>
    <t>Guatraché</t>
  </si>
  <si>
    <t>Coop de General Acha</t>
  </si>
  <si>
    <t>Coop de Guatrache</t>
  </si>
  <si>
    <t>Coop de Darregueira Ltda ( Buenos Aires)</t>
  </si>
  <si>
    <t>Coop de Alpachiri</t>
  </si>
  <si>
    <t>Total Guatraché</t>
  </si>
  <si>
    <t>Hucal</t>
  </si>
  <si>
    <t>Coop de Abramo</t>
  </si>
  <si>
    <t>Coop de General San Martín</t>
  </si>
  <si>
    <t>Coop de Jacinto Arauz</t>
  </si>
  <si>
    <t>Coop de Bernasconi</t>
  </si>
  <si>
    <t>Total Hucal</t>
  </si>
  <si>
    <t>Lihuel Calel</t>
  </si>
  <si>
    <t>Total Lihuel Calel</t>
  </si>
  <si>
    <t>Limay Mahuida</t>
  </si>
  <si>
    <t>Total Limay Mahuida</t>
  </si>
  <si>
    <t>Loventué</t>
  </si>
  <si>
    <t>Coop de Victorica</t>
  </si>
  <si>
    <t>Total Loventué</t>
  </si>
  <si>
    <t>Maracó</t>
  </si>
  <si>
    <t>Coop de Quemu Quemu</t>
  </si>
  <si>
    <t>Coop de General Pico</t>
  </si>
  <si>
    <t>Total Maracó</t>
  </si>
  <si>
    <t>Puelén</t>
  </si>
  <si>
    <t>Coop de 25 de Mayo</t>
  </si>
  <si>
    <t>Total Puelén</t>
  </si>
  <si>
    <t>Quemú Quemú</t>
  </si>
  <si>
    <t>Coop de Villa Mirasol</t>
  </si>
  <si>
    <t>Coop de C.Barón</t>
  </si>
  <si>
    <t>Total Quemú Quemú</t>
  </si>
  <si>
    <t>Rancul</t>
  </si>
  <si>
    <t>Coop de Caleufú</t>
  </si>
  <si>
    <t>Coop de Rancul</t>
  </si>
  <si>
    <t>Total Rancul</t>
  </si>
  <si>
    <t>Realicó</t>
  </si>
  <si>
    <t>Coop de Ing. Luiggi</t>
  </si>
  <si>
    <t>Total Realicó</t>
  </si>
  <si>
    <t>Toay</t>
  </si>
  <si>
    <t>Total Toay</t>
  </si>
  <si>
    <t>Trenel</t>
  </si>
  <si>
    <t>Coop de Arata</t>
  </si>
  <si>
    <t>Coop de Trenel</t>
  </si>
  <si>
    <t>Total Trenel</t>
  </si>
  <si>
    <t>Utracán</t>
  </si>
  <si>
    <t>Total Utracán</t>
  </si>
  <si>
    <t>TOTAL APELP</t>
  </si>
  <si>
    <t>TOTAL COOPERATIVAS</t>
  </si>
  <si>
    <t>TOTAL GUMEM</t>
  </si>
  <si>
    <t>TOTAL LA PAMPA</t>
  </si>
  <si>
    <t>Cantidad de usuarios</t>
  </si>
  <si>
    <t xml:space="preserve">Coop de Quemu Quemu </t>
  </si>
  <si>
    <t>AÑO 2014</t>
  </si>
  <si>
    <t>Coop de Darregueira Ltda (Buenos Aires)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</si>
</sst>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53" applyNumberFormat="1" applyFont="1" applyFill="1" applyBorder="1" applyAlignment="1">
      <alignment horizontal="center"/>
      <protection/>
    </xf>
    <xf numFmtId="3" fontId="0" fillId="0" borderId="10" xfId="53" applyNumberFormat="1" applyFont="1" applyFill="1" applyBorder="1" applyAlignment="1">
      <alignment horizontal="center" wrapText="1"/>
      <protection/>
    </xf>
    <xf numFmtId="3" fontId="0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6">
      <selection activeCell="C15" sqref="C15:M15"/>
    </sheetView>
  </sheetViews>
  <sheetFormatPr defaultColWidth="11.421875" defaultRowHeight="12.75"/>
  <cols>
    <col min="1" max="1" width="15.140625" style="0" customWidth="1"/>
    <col min="2" max="2" width="33.57421875" style="0" customWidth="1"/>
    <col min="3" max="3" width="14.140625" style="0" customWidth="1"/>
    <col min="9" max="9" width="9.8515625" style="0" customWidth="1"/>
    <col min="10" max="10" width="8.7109375" style="0" customWidth="1"/>
    <col min="11" max="11" width="9.00390625" style="0" customWidth="1"/>
    <col min="12" max="12" width="10.140625" style="0" customWidth="1"/>
    <col min="13" max="13" width="9.140625" style="0" customWidth="1"/>
  </cols>
  <sheetData>
    <row r="1" spans="1:13" ht="12.75">
      <c r="A1" s="1" t="s">
        <v>98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5" customFormat="1" ht="12.75">
      <c r="A7" s="5" t="s">
        <v>16</v>
      </c>
      <c r="B7" s="14" t="s">
        <v>17</v>
      </c>
      <c r="C7" s="18">
        <f>SUM(D7:M7)</f>
        <v>1395.257</v>
      </c>
      <c r="D7" s="18">
        <v>623.998</v>
      </c>
      <c r="E7" s="18">
        <v>168.854</v>
      </c>
      <c r="F7" s="18">
        <v>0</v>
      </c>
      <c r="G7" s="18">
        <v>0</v>
      </c>
      <c r="H7" s="18">
        <v>49.705</v>
      </c>
      <c r="I7" s="18">
        <v>0</v>
      </c>
      <c r="J7" s="18">
        <v>0</v>
      </c>
      <c r="K7" s="18">
        <v>88.735</v>
      </c>
      <c r="L7" s="18">
        <v>454.07</v>
      </c>
      <c r="M7" s="18">
        <v>9.895</v>
      </c>
    </row>
    <row r="8" spans="1:13" s="5" customFormat="1" ht="12.75">
      <c r="A8" s="5" t="s">
        <v>16</v>
      </c>
      <c r="B8" s="5" t="s">
        <v>18</v>
      </c>
      <c r="C8" s="18">
        <f aca="true" t="shared" si="0" ref="C8:C71">SUM(D8:M8)</f>
        <v>14288.012000000002</v>
      </c>
      <c r="D8" s="18">
        <v>4567.823</v>
      </c>
      <c r="E8" s="18">
        <v>2692.734</v>
      </c>
      <c r="F8" s="18">
        <v>4147.819</v>
      </c>
      <c r="G8" s="18">
        <v>0</v>
      </c>
      <c r="H8" s="18">
        <v>762.575</v>
      </c>
      <c r="I8" s="18">
        <v>0</v>
      </c>
      <c r="J8" s="18">
        <v>0</v>
      </c>
      <c r="K8" s="18">
        <v>345.27</v>
      </c>
      <c r="L8" s="18">
        <v>1436.272</v>
      </c>
      <c r="M8" s="18">
        <v>335.519</v>
      </c>
    </row>
    <row r="9" spans="1:13" s="5" customFormat="1" ht="12.75">
      <c r="A9" s="5" t="s">
        <v>16</v>
      </c>
      <c r="B9" s="5" t="s">
        <v>19</v>
      </c>
      <c r="C9" s="18">
        <f t="shared" si="0"/>
        <v>4796.6810000000005</v>
      </c>
      <c r="D9" s="18">
        <v>1973.979</v>
      </c>
      <c r="E9" s="18">
        <v>901.049</v>
      </c>
      <c r="F9" s="18">
        <v>25.594</v>
      </c>
      <c r="G9" s="18">
        <v>0</v>
      </c>
      <c r="H9" s="18">
        <v>416.379</v>
      </c>
      <c r="I9" s="18">
        <v>0</v>
      </c>
      <c r="J9" s="18">
        <v>0</v>
      </c>
      <c r="K9" s="18">
        <v>276.887</v>
      </c>
      <c r="L9" s="18">
        <v>730.139</v>
      </c>
      <c r="M9" s="18">
        <v>472.654</v>
      </c>
    </row>
    <row r="10" spans="1:13" s="5" customFormat="1" ht="12.75">
      <c r="A10" s="5" t="s">
        <v>16</v>
      </c>
      <c r="B10" s="5" t="s">
        <v>20</v>
      </c>
      <c r="C10" s="18">
        <f t="shared" si="0"/>
        <v>2611.3659999999995</v>
      </c>
      <c r="D10" s="18">
        <v>1128.153</v>
      </c>
      <c r="E10" s="18">
        <v>472.451</v>
      </c>
      <c r="F10" s="18">
        <v>15.004</v>
      </c>
      <c r="G10" s="18">
        <v>53.311</v>
      </c>
      <c r="H10" s="18">
        <v>303.654</v>
      </c>
      <c r="I10" s="18">
        <v>0</v>
      </c>
      <c r="J10" s="18">
        <v>0</v>
      </c>
      <c r="K10" s="18">
        <v>155.718</v>
      </c>
      <c r="L10" s="18">
        <v>433.701</v>
      </c>
      <c r="M10" s="18">
        <v>49.374</v>
      </c>
    </row>
    <row r="11" spans="1:13" s="13" customFormat="1" ht="12.75">
      <c r="A11" s="12" t="s">
        <v>21</v>
      </c>
      <c r="C11" s="19">
        <f t="shared" si="0"/>
        <v>23091.316000000003</v>
      </c>
      <c r="D11" s="19">
        <f>+D7+D8+D9+D10</f>
        <v>8293.953</v>
      </c>
      <c r="E11" s="19">
        <f aca="true" t="shared" si="1" ref="E11:M11">+E7+E8+E9+E10</f>
        <v>4235.088</v>
      </c>
      <c r="F11" s="19">
        <f t="shared" si="1"/>
        <v>4188.417</v>
      </c>
      <c r="G11" s="19">
        <f t="shared" si="1"/>
        <v>53.311</v>
      </c>
      <c r="H11" s="19">
        <f t="shared" si="1"/>
        <v>1532.313</v>
      </c>
      <c r="I11" s="19">
        <f t="shared" si="1"/>
        <v>0</v>
      </c>
      <c r="J11" s="19">
        <f t="shared" si="1"/>
        <v>0</v>
      </c>
      <c r="K11" s="19">
        <f t="shared" si="1"/>
        <v>866.61</v>
      </c>
      <c r="L11" s="19">
        <f t="shared" si="1"/>
        <v>3054.182</v>
      </c>
      <c r="M11" s="19">
        <f t="shared" si="1"/>
        <v>867.442</v>
      </c>
    </row>
    <row r="12" spans="1:13" s="5" customFormat="1" ht="12.75">
      <c r="A12" s="5" t="s">
        <v>22</v>
      </c>
      <c r="B12" s="5" t="s">
        <v>23</v>
      </c>
      <c r="C12" s="18">
        <f t="shared" si="0"/>
        <v>6257.545</v>
      </c>
      <c r="D12" s="18">
        <v>1432.3</v>
      </c>
      <c r="E12" s="18">
        <v>850.205</v>
      </c>
      <c r="F12" s="18">
        <v>150.455</v>
      </c>
      <c r="G12" s="18">
        <v>0</v>
      </c>
      <c r="H12" s="18">
        <v>585.819</v>
      </c>
      <c r="I12" s="18">
        <v>0</v>
      </c>
      <c r="J12" s="18">
        <v>102.032</v>
      </c>
      <c r="K12" s="18">
        <v>457.917</v>
      </c>
      <c r="L12" s="18">
        <v>76.494</v>
      </c>
      <c r="M12" s="18">
        <v>2602.323</v>
      </c>
    </row>
    <row r="13" spans="1:13" s="13" customFormat="1" ht="12.75">
      <c r="A13" s="12" t="s">
        <v>24</v>
      </c>
      <c r="C13" s="19">
        <f t="shared" si="0"/>
        <v>6257.545</v>
      </c>
      <c r="D13" s="19">
        <f>+D12</f>
        <v>1432.3</v>
      </c>
      <c r="E13" s="19">
        <f aca="true" t="shared" si="2" ref="E13:M13">+E12</f>
        <v>850.205</v>
      </c>
      <c r="F13" s="19">
        <f t="shared" si="2"/>
        <v>150.455</v>
      </c>
      <c r="G13" s="19">
        <f t="shared" si="2"/>
        <v>0</v>
      </c>
      <c r="H13" s="19">
        <f t="shared" si="2"/>
        <v>585.819</v>
      </c>
      <c r="I13" s="19">
        <f t="shared" si="2"/>
        <v>0</v>
      </c>
      <c r="J13" s="19">
        <f t="shared" si="2"/>
        <v>102.032</v>
      </c>
      <c r="K13" s="19">
        <f t="shared" si="2"/>
        <v>457.917</v>
      </c>
      <c r="L13" s="19">
        <f t="shared" si="2"/>
        <v>76.494</v>
      </c>
      <c r="M13" s="19">
        <f t="shared" si="2"/>
        <v>2602.323</v>
      </c>
    </row>
    <row r="14" spans="1:13" s="5" customFormat="1" ht="12.75">
      <c r="A14" s="5" t="s">
        <v>25</v>
      </c>
      <c r="B14" s="5" t="s">
        <v>26</v>
      </c>
      <c r="C14" s="18">
        <f t="shared" si="0"/>
        <v>239971.637</v>
      </c>
      <c r="D14" s="18">
        <v>117875.871</v>
      </c>
      <c r="E14" s="18">
        <v>45959.64</v>
      </c>
      <c r="F14" s="18">
        <v>41029.48</v>
      </c>
      <c r="G14" s="18">
        <v>2611.043</v>
      </c>
      <c r="H14" s="18">
        <v>13662.105</v>
      </c>
      <c r="I14" s="18">
        <v>0</v>
      </c>
      <c r="J14" s="18">
        <v>0</v>
      </c>
      <c r="K14" s="18">
        <v>13637.273</v>
      </c>
      <c r="L14" s="18">
        <v>1954.493</v>
      </c>
      <c r="M14" s="18">
        <v>3241.732</v>
      </c>
    </row>
    <row r="15" spans="1:13" s="5" customFormat="1" ht="12.75">
      <c r="A15" s="5" t="s">
        <v>25</v>
      </c>
      <c r="B15" s="5" t="s">
        <v>27</v>
      </c>
      <c r="C15" s="25">
        <f t="shared" si="0"/>
        <v>6626.645</v>
      </c>
      <c r="D15" s="25">
        <v>0</v>
      </c>
      <c r="E15" s="25">
        <v>2801.96</v>
      </c>
      <c r="F15" s="25">
        <v>3824.685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s="13" customFormat="1" ht="12.75">
      <c r="A16" s="12" t="s">
        <v>28</v>
      </c>
      <c r="C16" s="19">
        <f t="shared" si="0"/>
        <v>246598.28199999998</v>
      </c>
      <c r="D16" s="19">
        <f>+D14+D15</f>
        <v>117875.871</v>
      </c>
      <c r="E16" s="19">
        <f aca="true" t="shared" si="3" ref="E16:M16">+E14+E15</f>
        <v>48761.6</v>
      </c>
      <c r="F16" s="19">
        <f t="shared" si="3"/>
        <v>44854.165</v>
      </c>
      <c r="G16" s="19">
        <f t="shared" si="3"/>
        <v>2611.043</v>
      </c>
      <c r="H16" s="19">
        <f t="shared" si="3"/>
        <v>13662.105</v>
      </c>
      <c r="I16" s="19">
        <f t="shared" si="3"/>
        <v>0</v>
      </c>
      <c r="J16" s="19">
        <f t="shared" si="3"/>
        <v>0</v>
      </c>
      <c r="K16" s="19">
        <f t="shared" si="3"/>
        <v>13637.273</v>
      </c>
      <c r="L16" s="19">
        <f t="shared" si="3"/>
        <v>1954.493</v>
      </c>
      <c r="M16" s="19">
        <f t="shared" si="3"/>
        <v>3241.732</v>
      </c>
    </row>
    <row r="17" spans="1:13" s="5" customFormat="1" ht="12.75">
      <c r="A17" s="5" t="s">
        <v>29</v>
      </c>
      <c r="B17" s="5" t="s">
        <v>26</v>
      </c>
      <c r="C17" s="18">
        <f t="shared" si="0"/>
        <v>26425.644</v>
      </c>
      <c r="D17" s="18">
        <v>6143.869</v>
      </c>
      <c r="E17" s="18">
        <v>2923.631</v>
      </c>
      <c r="F17" s="18">
        <v>14466.847</v>
      </c>
      <c r="G17" s="18">
        <v>197.986</v>
      </c>
      <c r="H17" s="18">
        <v>905.326</v>
      </c>
      <c r="I17" s="18">
        <v>0</v>
      </c>
      <c r="J17" s="18">
        <v>0</v>
      </c>
      <c r="K17" s="18">
        <v>530.299</v>
      </c>
      <c r="L17" s="18">
        <v>1138.052</v>
      </c>
      <c r="M17" s="18">
        <v>119.634</v>
      </c>
    </row>
    <row r="18" spans="1:13" s="13" customFormat="1" ht="12.75">
      <c r="A18" s="12" t="s">
        <v>30</v>
      </c>
      <c r="C18" s="19">
        <f t="shared" si="0"/>
        <v>26425.644</v>
      </c>
      <c r="D18" s="19">
        <f>+D17</f>
        <v>6143.869</v>
      </c>
      <c r="E18" s="19">
        <f aca="true" t="shared" si="4" ref="E18:M18">+E17</f>
        <v>2923.631</v>
      </c>
      <c r="F18" s="19">
        <f t="shared" si="4"/>
        <v>14466.847</v>
      </c>
      <c r="G18" s="19">
        <f t="shared" si="4"/>
        <v>197.986</v>
      </c>
      <c r="H18" s="19">
        <f t="shared" si="4"/>
        <v>905.326</v>
      </c>
      <c r="I18" s="19">
        <f t="shared" si="4"/>
        <v>0</v>
      </c>
      <c r="J18" s="19">
        <f t="shared" si="4"/>
        <v>0</v>
      </c>
      <c r="K18" s="19">
        <f t="shared" si="4"/>
        <v>530.299</v>
      </c>
      <c r="L18" s="19">
        <f t="shared" si="4"/>
        <v>1138.052</v>
      </c>
      <c r="M18" s="19">
        <f t="shared" si="4"/>
        <v>119.634</v>
      </c>
    </row>
    <row r="19" spans="1:13" s="5" customFormat="1" ht="12.75">
      <c r="A19" s="5" t="s">
        <v>31</v>
      </c>
      <c r="B19" s="5" t="s">
        <v>32</v>
      </c>
      <c r="C19" s="18">
        <f t="shared" si="0"/>
        <v>4199.14</v>
      </c>
      <c r="D19" s="18">
        <v>2729.57</v>
      </c>
      <c r="E19" s="18">
        <v>1017</v>
      </c>
      <c r="F19" s="18">
        <v>6.34</v>
      </c>
      <c r="G19" s="18">
        <v>0</v>
      </c>
      <c r="H19" s="18">
        <v>0</v>
      </c>
      <c r="I19" s="18">
        <v>0</v>
      </c>
      <c r="J19" s="18">
        <v>0</v>
      </c>
      <c r="K19" s="18">
        <v>424.58</v>
      </c>
      <c r="L19" s="18">
        <v>0</v>
      </c>
      <c r="M19" s="18">
        <v>21.65</v>
      </c>
    </row>
    <row r="20" spans="1:13" s="13" customFormat="1" ht="12.75">
      <c r="A20" s="12" t="s">
        <v>33</v>
      </c>
      <c r="C20" s="19">
        <f t="shared" si="0"/>
        <v>4199.14</v>
      </c>
      <c r="D20" s="19">
        <f>+D19</f>
        <v>2729.57</v>
      </c>
      <c r="E20" s="19">
        <f aca="true" t="shared" si="5" ref="E20:M20">+E19</f>
        <v>1017</v>
      </c>
      <c r="F20" s="19">
        <f t="shared" si="5"/>
        <v>6.34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424.58</v>
      </c>
      <c r="L20" s="19">
        <f t="shared" si="5"/>
        <v>0</v>
      </c>
      <c r="M20" s="19">
        <f t="shared" si="5"/>
        <v>21.65</v>
      </c>
    </row>
    <row r="21" spans="1:13" s="5" customFormat="1" ht="12.75">
      <c r="A21" s="5" t="s">
        <v>34</v>
      </c>
      <c r="B21" s="5" t="s">
        <v>35</v>
      </c>
      <c r="C21" s="18">
        <f t="shared" si="0"/>
        <v>4137.125999999999</v>
      </c>
      <c r="D21" s="18">
        <v>1431.495</v>
      </c>
      <c r="E21" s="18">
        <v>815.707</v>
      </c>
      <c r="F21" s="18">
        <v>957.671</v>
      </c>
      <c r="G21" s="18">
        <v>76.408</v>
      </c>
      <c r="H21" s="18">
        <v>347.955</v>
      </c>
      <c r="I21" s="18">
        <v>0</v>
      </c>
      <c r="J21" s="18">
        <v>0</v>
      </c>
      <c r="K21" s="18">
        <v>114.277</v>
      </c>
      <c r="L21" s="18">
        <v>368.195</v>
      </c>
      <c r="M21" s="18">
        <v>25.418</v>
      </c>
    </row>
    <row r="22" spans="1:13" s="5" customFormat="1" ht="12.75">
      <c r="A22" s="5" t="s">
        <v>34</v>
      </c>
      <c r="B22" s="5" t="s">
        <v>36</v>
      </c>
      <c r="C22" s="18">
        <f t="shared" si="0"/>
        <v>1916.0149999999999</v>
      </c>
      <c r="D22" s="18">
        <v>645.529</v>
      </c>
      <c r="E22" s="18">
        <v>871.405</v>
      </c>
      <c r="F22" s="18">
        <v>1.475</v>
      </c>
      <c r="G22" s="18">
        <v>0</v>
      </c>
      <c r="H22" s="18">
        <v>196.735</v>
      </c>
      <c r="I22" s="18">
        <v>0</v>
      </c>
      <c r="J22" s="18">
        <v>0</v>
      </c>
      <c r="K22" s="18">
        <v>78.198</v>
      </c>
      <c r="L22" s="18">
        <v>98.512</v>
      </c>
      <c r="M22" s="18">
        <v>24.161</v>
      </c>
    </row>
    <row r="23" spans="1:13" s="5" customFormat="1" ht="12.75">
      <c r="A23" s="5" t="s">
        <v>34</v>
      </c>
      <c r="B23" s="5" t="s">
        <v>37</v>
      </c>
      <c r="C23" s="18">
        <f t="shared" si="0"/>
        <v>15141.557999999999</v>
      </c>
      <c r="D23" s="18">
        <v>7875.277</v>
      </c>
      <c r="E23" s="18">
        <v>3732.629</v>
      </c>
      <c r="F23" s="18">
        <v>786.388</v>
      </c>
      <c r="G23" s="18">
        <v>0</v>
      </c>
      <c r="H23" s="18">
        <v>1278.522</v>
      </c>
      <c r="I23" s="18">
        <v>0</v>
      </c>
      <c r="J23" s="18">
        <v>0</v>
      </c>
      <c r="K23" s="18">
        <v>484.373</v>
      </c>
      <c r="L23" s="18">
        <v>792.68</v>
      </c>
      <c r="M23" s="18">
        <v>191.689</v>
      </c>
    </row>
    <row r="24" spans="1:13" s="13" customFormat="1" ht="12.75">
      <c r="A24" s="12" t="s">
        <v>38</v>
      </c>
      <c r="C24" s="19">
        <f t="shared" si="0"/>
        <v>21194.699</v>
      </c>
      <c r="D24" s="19">
        <f>+D21+D22+D23</f>
        <v>9952.301</v>
      </c>
      <c r="E24" s="19">
        <f aca="true" t="shared" si="6" ref="E24:M24">+E21+E22+E23</f>
        <v>5419.741</v>
      </c>
      <c r="F24" s="19">
        <f t="shared" si="6"/>
        <v>1745.534</v>
      </c>
      <c r="G24" s="19">
        <f t="shared" si="6"/>
        <v>76.408</v>
      </c>
      <c r="H24" s="19">
        <f t="shared" si="6"/>
        <v>1823.212</v>
      </c>
      <c r="I24" s="19">
        <f t="shared" si="6"/>
        <v>0</v>
      </c>
      <c r="J24" s="19">
        <f t="shared" si="6"/>
        <v>0</v>
      </c>
      <c r="K24" s="19">
        <f t="shared" si="6"/>
        <v>676.848</v>
      </c>
      <c r="L24" s="19">
        <f t="shared" si="6"/>
        <v>1259.387</v>
      </c>
      <c r="M24" s="19">
        <f t="shared" si="6"/>
        <v>241.268</v>
      </c>
    </row>
    <row r="25" spans="1:13" s="5" customFormat="1" ht="12.75">
      <c r="A25" s="5" t="s">
        <v>39</v>
      </c>
      <c r="B25" s="5" t="s">
        <v>32</v>
      </c>
      <c r="C25" s="18">
        <f t="shared" si="0"/>
        <v>1699.5400000000002</v>
      </c>
      <c r="D25" s="18">
        <v>1287.64</v>
      </c>
      <c r="E25" s="18">
        <v>172.93</v>
      </c>
      <c r="F25" s="18">
        <v>0</v>
      </c>
      <c r="G25" s="18">
        <v>0</v>
      </c>
      <c r="H25" s="18">
        <v>60.44</v>
      </c>
      <c r="I25" s="18">
        <v>0</v>
      </c>
      <c r="J25" s="18">
        <v>0</v>
      </c>
      <c r="K25" s="18">
        <v>152.55</v>
      </c>
      <c r="L25" s="18">
        <v>0.83</v>
      </c>
      <c r="M25" s="18">
        <v>25.15</v>
      </c>
    </row>
    <row r="26" spans="1:13" s="13" customFormat="1" ht="12.75">
      <c r="A26" s="12" t="s">
        <v>40</v>
      </c>
      <c r="C26" s="19">
        <f t="shared" si="0"/>
        <v>1699.5400000000002</v>
      </c>
      <c r="D26" s="19">
        <f>+D25</f>
        <v>1287.64</v>
      </c>
      <c r="E26" s="19">
        <f aca="true" t="shared" si="7" ref="E26:M26">+E25</f>
        <v>172.93</v>
      </c>
      <c r="F26" s="19">
        <f t="shared" si="7"/>
        <v>0</v>
      </c>
      <c r="G26" s="19">
        <f t="shared" si="7"/>
        <v>0</v>
      </c>
      <c r="H26" s="19">
        <f t="shared" si="7"/>
        <v>60.44</v>
      </c>
      <c r="I26" s="19">
        <f t="shared" si="7"/>
        <v>0</v>
      </c>
      <c r="J26" s="19">
        <f t="shared" si="7"/>
        <v>0</v>
      </c>
      <c r="K26" s="19">
        <f t="shared" si="7"/>
        <v>152.55</v>
      </c>
      <c r="L26" s="19">
        <f t="shared" si="7"/>
        <v>0.83</v>
      </c>
      <c r="M26" s="19">
        <f t="shared" si="7"/>
        <v>25.15</v>
      </c>
    </row>
    <row r="27" spans="1:13" s="5" customFormat="1" ht="12.75">
      <c r="A27" s="5" t="s">
        <v>41</v>
      </c>
      <c r="B27" s="5" t="s">
        <v>26</v>
      </c>
      <c r="C27" s="18">
        <f t="shared" si="0"/>
        <v>640.73</v>
      </c>
      <c r="D27" s="18">
        <v>268.215</v>
      </c>
      <c r="E27" s="18">
        <v>60.671</v>
      </c>
      <c r="F27" s="18">
        <v>9.634</v>
      </c>
      <c r="G27" s="18">
        <v>13.538</v>
      </c>
      <c r="H27" s="18">
        <v>92.433</v>
      </c>
      <c r="I27" s="18">
        <v>0</v>
      </c>
      <c r="J27" s="18">
        <v>0</v>
      </c>
      <c r="K27" s="18">
        <v>68.749</v>
      </c>
      <c r="L27" s="18">
        <v>125.969</v>
      </c>
      <c r="M27" s="18">
        <v>1.521</v>
      </c>
    </row>
    <row r="28" spans="1:13" s="5" customFormat="1" ht="12.75">
      <c r="A28" s="5" t="s">
        <v>41</v>
      </c>
      <c r="B28" s="5" t="s">
        <v>42</v>
      </c>
      <c r="C28" s="18">
        <f t="shared" si="0"/>
        <v>17774.573</v>
      </c>
      <c r="D28" s="18">
        <v>8559.453</v>
      </c>
      <c r="E28" s="18">
        <v>3833.433</v>
      </c>
      <c r="F28" s="18">
        <v>270.951</v>
      </c>
      <c r="G28" s="18">
        <v>0</v>
      </c>
      <c r="H28" s="18">
        <v>1841.295</v>
      </c>
      <c r="I28" s="18">
        <v>0</v>
      </c>
      <c r="J28" s="18">
        <v>1359.104</v>
      </c>
      <c r="K28" s="18">
        <v>635.098</v>
      </c>
      <c r="L28" s="18">
        <v>1152.594</v>
      </c>
      <c r="M28" s="18">
        <v>122.645</v>
      </c>
    </row>
    <row r="29" spans="1:13" s="5" customFormat="1" ht="12.75">
      <c r="A29" s="5" t="s">
        <v>41</v>
      </c>
      <c r="B29" s="5" t="s">
        <v>43</v>
      </c>
      <c r="C29" s="18">
        <f t="shared" si="0"/>
        <v>6408.193</v>
      </c>
      <c r="D29" s="18">
        <v>2617.683</v>
      </c>
      <c r="E29" s="18">
        <v>1324.7839999999999</v>
      </c>
      <c r="F29" s="18">
        <v>10.034</v>
      </c>
      <c r="G29" s="18">
        <v>0</v>
      </c>
      <c r="H29" s="18">
        <v>443.476</v>
      </c>
      <c r="I29" s="18">
        <v>0</v>
      </c>
      <c r="J29" s="18">
        <v>0</v>
      </c>
      <c r="K29" s="18">
        <v>294.462</v>
      </c>
      <c r="L29" s="18">
        <v>1626.75</v>
      </c>
      <c r="M29" s="18">
        <v>91.00399999999999</v>
      </c>
    </row>
    <row r="30" spans="1:13" s="5" customFormat="1" ht="12.75">
      <c r="A30" s="5" t="s">
        <v>41</v>
      </c>
      <c r="B30" s="5" t="s">
        <v>27</v>
      </c>
      <c r="C30" s="18">
        <f t="shared" si="0"/>
        <v>177.56</v>
      </c>
      <c r="D30" s="18">
        <v>0</v>
      </c>
      <c r="E30" s="18">
        <v>177.56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</row>
    <row r="31" spans="1:13" s="13" customFormat="1" ht="12.75">
      <c r="A31" s="12" t="s">
        <v>44</v>
      </c>
      <c r="C31" s="19">
        <f t="shared" si="0"/>
        <v>25001.055999999997</v>
      </c>
      <c r="D31" s="19">
        <f>+D27+D28+D29+D30</f>
        <v>11445.350999999999</v>
      </c>
      <c r="E31" s="19">
        <f aca="true" t="shared" si="8" ref="E31:M31">+E27+E28+E29+E30</f>
        <v>5396.448</v>
      </c>
      <c r="F31" s="19">
        <f t="shared" si="8"/>
        <v>290.619</v>
      </c>
      <c r="G31" s="19">
        <f t="shared" si="8"/>
        <v>13.538</v>
      </c>
      <c r="H31" s="19">
        <f t="shared" si="8"/>
        <v>2377.204</v>
      </c>
      <c r="I31" s="19">
        <f t="shared" si="8"/>
        <v>0</v>
      </c>
      <c r="J31" s="19">
        <f t="shared" si="8"/>
        <v>1359.104</v>
      </c>
      <c r="K31" s="19">
        <f t="shared" si="8"/>
        <v>998.309</v>
      </c>
      <c r="L31" s="19">
        <f t="shared" si="8"/>
        <v>2905.313</v>
      </c>
      <c r="M31" s="19">
        <f t="shared" si="8"/>
        <v>215.17</v>
      </c>
    </row>
    <row r="32" spans="1:13" s="5" customFormat="1" ht="12.75">
      <c r="A32" s="5" t="s">
        <v>45</v>
      </c>
      <c r="B32" s="5" t="s">
        <v>32</v>
      </c>
      <c r="C32" s="18">
        <f t="shared" si="0"/>
        <v>2320.44</v>
      </c>
      <c r="D32" s="18">
        <v>1452.65</v>
      </c>
      <c r="E32" s="18">
        <v>474.8</v>
      </c>
      <c r="F32" s="18">
        <v>0</v>
      </c>
      <c r="G32" s="18">
        <v>0</v>
      </c>
      <c r="H32" s="18">
        <v>104.41</v>
      </c>
      <c r="I32" s="18">
        <v>0</v>
      </c>
      <c r="J32" s="18">
        <v>0</v>
      </c>
      <c r="K32" s="18">
        <v>273.2</v>
      </c>
      <c r="L32" s="18">
        <v>6.11</v>
      </c>
      <c r="M32" s="18">
        <v>9.27</v>
      </c>
    </row>
    <row r="33" spans="1:13" s="13" customFormat="1" ht="12.75">
      <c r="A33" s="12" t="s">
        <v>46</v>
      </c>
      <c r="C33" s="19">
        <f t="shared" si="0"/>
        <v>2320.44</v>
      </c>
      <c r="D33" s="19">
        <f>+D32</f>
        <v>1452.65</v>
      </c>
      <c r="E33" s="19">
        <f aca="true" t="shared" si="9" ref="E33:M33">+E32</f>
        <v>474.8</v>
      </c>
      <c r="F33" s="19">
        <f t="shared" si="9"/>
        <v>0</v>
      </c>
      <c r="G33" s="19">
        <f t="shared" si="9"/>
        <v>0</v>
      </c>
      <c r="H33" s="19">
        <f t="shared" si="9"/>
        <v>104.41</v>
      </c>
      <c r="I33" s="19">
        <f t="shared" si="9"/>
        <v>0</v>
      </c>
      <c r="J33" s="19">
        <f t="shared" si="9"/>
        <v>0</v>
      </c>
      <c r="K33" s="19">
        <f t="shared" si="9"/>
        <v>273.2</v>
      </c>
      <c r="L33" s="19">
        <f t="shared" si="9"/>
        <v>6.11</v>
      </c>
      <c r="M33" s="19">
        <f t="shared" si="9"/>
        <v>9.27</v>
      </c>
    </row>
    <row r="34" spans="1:13" s="5" customFormat="1" ht="12.75">
      <c r="A34" s="5" t="s">
        <v>47</v>
      </c>
      <c r="B34" s="5" t="s">
        <v>48</v>
      </c>
      <c r="C34" s="18">
        <f t="shared" si="0"/>
        <v>177.92399999999998</v>
      </c>
      <c r="D34" s="18">
        <v>45.733</v>
      </c>
      <c r="E34" s="18">
        <v>15.253</v>
      </c>
      <c r="F34" s="18">
        <v>0</v>
      </c>
      <c r="G34" s="18">
        <v>0</v>
      </c>
      <c r="H34" s="18">
        <v>17.507</v>
      </c>
      <c r="I34" s="18">
        <v>0</v>
      </c>
      <c r="J34" s="18">
        <v>0</v>
      </c>
      <c r="K34" s="18">
        <v>45.605</v>
      </c>
      <c r="L34" s="18">
        <v>53.826</v>
      </c>
      <c r="M34" s="18">
        <v>0</v>
      </c>
    </row>
    <row r="35" spans="1:13" s="5" customFormat="1" ht="12.75">
      <c r="A35" s="5" t="s">
        <v>47</v>
      </c>
      <c r="B35" s="5" t="s">
        <v>49</v>
      </c>
      <c r="C35" s="18">
        <f t="shared" si="0"/>
        <v>12494.92</v>
      </c>
      <c r="D35" s="18">
        <v>5264.76</v>
      </c>
      <c r="E35" s="18">
        <v>2459.02</v>
      </c>
      <c r="F35" s="18">
        <v>1458.39</v>
      </c>
      <c r="G35" s="18">
        <v>142.27</v>
      </c>
      <c r="H35" s="18">
        <v>1038.64</v>
      </c>
      <c r="I35" s="18">
        <v>0</v>
      </c>
      <c r="J35" s="18">
        <v>0</v>
      </c>
      <c r="K35" s="18">
        <v>616.73</v>
      </c>
      <c r="L35" s="18">
        <v>1383.86</v>
      </c>
      <c r="M35" s="18">
        <v>131.25</v>
      </c>
    </row>
    <row r="36" spans="1:13" s="5" customFormat="1" ht="12.75">
      <c r="A36" s="5" t="s">
        <v>47</v>
      </c>
      <c r="B36" s="5" t="s">
        <v>50</v>
      </c>
      <c r="C36" s="18">
        <f t="shared" si="0"/>
        <v>127.378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127.378</v>
      </c>
      <c r="M36" s="18">
        <v>0</v>
      </c>
    </row>
    <row r="37" spans="1:13" s="5" customFormat="1" ht="12.75">
      <c r="A37" s="5" t="s">
        <v>47</v>
      </c>
      <c r="B37" s="5" t="s">
        <v>51</v>
      </c>
      <c r="C37" s="18">
        <f t="shared" si="0"/>
        <v>3229.608</v>
      </c>
      <c r="D37" s="18">
        <v>1623.677</v>
      </c>
      <c r="E37" s="18">
        <v>563.7</v>
      </c>
      <c r="F37" s="18">
        <v>84.934</v>
      </c>
      <c r="G37" s="18">
        <v>0</v>
      </c>
      <c r="H37" s="18">
        <v>418.288</v>
      </c>
      <c r="I37" s="18">
        <v>0</v>
      </c>
      <c r="J37" s="18">
        <v>0</v>
      </c>
      <c r="K37" s="18">
        <v>145.941</v>
      </c>
      <c r="L37" s="18">
        <v>270.806</v>
      </c>
      <c r="M37" s="18">
        <v>122.262</v>
      </c>
    </row>
    <row r="38" spans="1:13" s="13" customFormat="1" ht="12.75">
      <c r="A38" s="12" t="s">
        <v>52</v>
      </c>
      <c r="C38" s="19">
        <f t="shared" si="0"/>
        <v>16029.83</v>
      </c>
      <c r="D38" s="19">
        <f>+D34+D35+D36+D37</f>
        <v>6934.17</v>
      </c>
      <c r="E38" s="19">
        <f aca="true" t="shared" si="10" ref="E38:M38">+E34+E35+E36+E37</f>
        <v>3037.973</v>
      </c>
      <c r="F38" s="19">
        <f t="shared" si="10"/>
        <v>1543.324</v>
      </c>
      <c r="G38" s="19">
        <f t="shared" si="10"/>
        <v>142.27</v>
      </c>
      <c r="H38" s="19">
        <f t="shared" si="10"/>
        <v>1474.4350000000002</v>
      </c>
      <c r="I38" s="19">
        <f t="shared" si="10"/>
        <v>0</v>
      </c>
      <c r="J38" s="19">
        <f t="shared" si="10"/>
        <v>0</v>
      </c>
      <c r="K38" s="19">
        <f t="shared" si="10"/>
        <v>808.2760000000001</v>
      </c>
      <c r="L38" s="19">
        <f t="shared" si="10"/>
        <v>1835.87</v>
      </c>
      <c r="M38" s="19">
        <f t="shared" si="10"/>
        <v>253.512</v>
      </c>
    </row>
    <row r="39" spans="1:13" s="5" customFormat="1" ht="12.75">
      <c r="A39" s="5" t="s">
        <v>53</v>
      </c>
      <c r="B39" s="5" t="s">
        <v>54</v>
      </c>
      <c r="C39" s="18">
        <f t="shared" si="0"/>
        <v>759.058</v>
      </c>
      <c r="D39" s="18">
        <v>267.664</v>
      </c>
      <c r="E39" s="18">
        <v>55.449</v>
      </c>
      <c r="F39" s="18">
        <v>0</v>
      </c>
      <c r="G39" s="18">
        <v>0</v>
      </c>
      <c r="H39" s="18">
        <v>75.798</v>
      </c>
      <c r="I39" s="18">
        <v>0</v>
      </c>
      <c r="J39" s="18">
        <v>0</v>
      </c>
      <c r="K39" s="18">
        <v>56.636</v>
      </c>
      <c r="L39" s="18">
        <v>280.194</v>
      </c>
      <c r="M39" s="18">
        <v>23.317</v>
      </c>
    </row>
    <row r="40" spans="1:13" s="5" customFormat="1" ht="12.75">
      <c r="A40" s="5" t="s">
        <v>53</v>
      </c>
      <c r="B40" s="5" t="s">
        <v>55</v>
      </c>
      <c r="C40" s="18">
        <f t="shared" si="0"/>
        <v>5711.7080000000005</v>
      </c>
      <c r="D40" s="18">
        <v>2481.635</v>
      </c>
      <c r="E40" s="18">
        <v>1024.942</v>
      </c>
      <c r="F40" s="18">
        <v>45.266</v>
      </c>
      <c r="G40" s="18">
        <v>0</v>
      </c>
      <c r="H40" s="18">
        <v>360.991</v>
      </c>
      <c r="I40" s="18">
        <v>0</v>
      </c>
      <c r="J40" s="18">
        <v>0</v>
      </c>
      <c r="K40" s="18">
        <v>189.83</v>
      </c>
      <c r="L40" s="18">
        <v>159.036</v>
      </c>
      <c r="M40" s="18">
        <v>1450.008</v>
      </c>
    </row>
    <row r="41" spans="1:13" s="5" customFormat="1" ht="12.75">
      <c r="A41" s="5" t="s">
        <v>53</v>
      </c>
      <c r="B41" s="5" t="s">
        <v>56</v>
      </c>
      <c r="C41" s="18">
        <f t="shared" si="0"/>
        <v>7384.0109999999995</v>
      </c>
      <c r="D41" s="18">
        <v>2262.48</v>
      </c>
      <c r="E41" s="18">
        <v>853.428</v>
      </c>
      <c r="F41" s="18">
        <v>3289.561</v>
      </c>
      <c r="G41" s="18">
        <v>0</v>
      </c>
      <c r="H41" s="18">
        <v>393.526</v>
      </c>
      <c r="I41" s="18">
        <v>0</v>
      </c>
      <c r="J41" s="18">
        <v>0</v>
      </c>
      <c r="K41" s="18">
        <v>134.547</v>
      </c>
      <c r="L41" s="18">
        <v>247.168</v>
      </c>
      <c r="M41" s="18">
        <v>203.301</v>
      </c>
    </row>
    <row r="42" spans="1:13" s="5" customFormat="1" ht="12.75">
      <c r="A42" s="5" t="s">
        <v>53</v>
      </c>
      <c r="B42" s="5" t="s">
        <v>57</v>
      </c>
      <c r="C42" s="18">
        <f t="shared" si="0"/>
        <v>2710.88</v>
      </c>
      <c r="D42" s="18">
        <v>1397.88</v>
      </c>
      <c r="E42" s="18">
        <v>687.766</v>
      </c>
      <c r="F42" s="18">
        <v>24.233</v>
      </c>
      <c r="G42" s="18">
        <v>0</v>
      </c>
      <c r="H42" s="18">
        <v>379.699</v>
      </c>
      <c r="I42" s="18">
        <v>0</v>
      </c>
      <c r="J42" s="18">
        <v>0</v>
      </c>
      <c r="K42" s="18">
        <v>88.015</v>
      </c>
      <c r="L42" s="18">
        <v>47.932</v>
      </c>
      <c r="M42" s="18">
        <v>85.355</v>
      </c>
    </row>
    <row r="43" spans="1:13" s="13" customFormat="1" ht="12.75">
      <c r="A43" s="12" t="s">
        <v>58</v>
      </c>
      <c r="C43" s="19">
        <f t="shared" si="0"/>
        <v>16565.657</v>
      </c>
      <c r="D43" s="19">
        <f>+D39+D40+D41+D42</f>
        <v>6409.659000000001</v>
      </c>
      <c r="E43" s="19">
        <f aca="true" t="shared" si="11" ref="E43:M43">+E39+E40+E41+E42</f>
        <v>2621.585</v>
      </c>
      <c r="F43" s="19">
        <f t="shared" si="11"/>
        <v>3359.0600000000004</v>
      </c>
      <c r="G43" s="19">
        <f t="shared" si="11"/>
        <v>0</v>
      </c>
      <c r="H43" s="19">
        <f t="shared" si="11"/>
        <v>1210.0140000000001</v>
      </c>
      <c r="I43" s="19">
        <f t="shared" si="11"/>
        <v>0</v>
      </c>
      <c r="J43" s="19">
        <f t="shared" si="11"/>
        <v>0</v>
      </c>
      <c r="K43" s="19">
        <f t="shared" si="11"/>
        <v>469.028</v>
      </c>
      <c r="L43" s="19">
        <f t="shared" si="11"/>
        <v>734.33</v>
      </c>
      <c r="M43" s="19">
        <f t="shared" si="11"/>
        <v>1761.981</v>
      </c>
    </row>
    <row r="44" spans="1:13" s="5" customFormat="1" ht="12.75">
      <c r="A44" s="5" t="s">
        <v>59</v>
      </c>
      <c r="B44" s="5" t="s">
        <v>32</v>
      </c>
      <c r="C44" s="18">
        <f t="shared" si="0"/>
        <v>707.0600000000001</v>
      </c>
      <c r="D44" s="18">
        <v>327.99</v>
      </c>
      <c r="E44" s="18">
        <v>53.83</v>
      </c>
      <c r="F44" s="18">
        <v>138.27</v>
      </c>
      <c r="G44" s="18">
        <v>0</v>
      </c>
      <c r="H44" s="18">
        <v>20.25</v>
      </c>
      <c r="I44" s="18">
        <v>0</v>
      </c>
      <c r="J44" s="18">
        <v>0</v>
      </c>
      <c r="K44" s="18">
        <v>59.13</v>
      </c>
      <c r="L44" s="18">
        <v>107.59</v>
      </c>
      <c r="M44" s="18">
        <v>0</v>
      </c>
    </row>
    <row r="45" spans="1:13" s="13" customFormat="1" ht="12.75">
      <c r="A45" s="12" t="s">
        <v>60</v>
      </c>
      <c r="C45" s="19">
        <f t="shared" si="0"/>
        <v>707.0600000000001</v>
      </c>
      <c r="D45" s="19">
        <f>+D44</f>
        <v>327.99</v>
      </c>
      <c r="E45" s="19">
        <f aca="true" t="shared" si="12" ref="E45:M45">+E44</f>
        <v>53.83</v>
      </c>
      <c r="F45" s="19">
        <f t="shared" si="12"/>
        <v>138.27</v>
      </c>
      <c r="G45" s="19">
        <f t="shared" si="12"/>
        <v>0</v>
      </c>
      <c r="H45" s="19">
        <f t="shared" si="12"/>
        <v>20.25</v>
      </c>
      <c r="I45" s="19">
        <f t="shared" si="12"/>
        <v>0</v>
      </c>
      <c r="J45" s="19">
        <f t="shared" si="12"/>
        <v>0</v>
      </c>
      <c r="K45" s="19">
        <f t="shared" si="12"/>
        <v>59.13</v>
      </c>
      <c r="L45" s="19">
        <f t="shared" si="12"/>
        <v>107.59</v>
      </c>
      <c r="M45" s="19">
        <f t="shared" si="12"/>
        <v>0</v>
      </c>
    </row>
    <row r="46" spans="1:13" s="5" customFormat="1" ht="12.75">
      <c r="A46" s="5" t="s">
        <v>61</v>
      </c>
      <c r="B46" s="5" t="s">
        <v>32</v>
      </c>
      <c r="C46" s="18">
        <f t="shared" si="0"/>
        <v>792.16</v>
      </c>
      <c r="D46" s="18">
        <v>484.27</v>
      </c>
      <c r="E46" s="18">
        <v>128.9</v>
      </c>
      <c r="F46" s="18">
        <v>0</v>
      </c>
      <c r="G46" s="18">
        <v>0</v>
      </c>
      <c r="H46" s="18">
        <v>71.41</v>
      </c>
      <c r="I46" s="18">
        <v>0</v>
      </c>
      <c r="J46" s="18">
        <v>0</v>
      </c>
      <c r="K46" s="18">
        <v>80.46</v>
      </c>
      <c r="L46" s="18">
        <v>27.12</v>
      </c>
      <c r="M46" s="18">
        <v>0</v>
      </c>
    </row>
    <row r="47" spans="1:13" s="13" customFormat="1" ht="12.75">
      <c r="A47" s="12" t="s">
        <v>62</v>
      </c>
      <c r="C47" s="19">
        <f t="shared" si="0"/>
        <v>792.16</v>
      </c>
      <c r="D47" s="19">
        <f>+D46</f>
        <v>484.27</v>
      </c>
      <c r="E47" s="19">
        <f aca="true" t="shared" si="13" ref="E47:M47">+E46</f>
        <v>128.9</v>
      </c>
      <c r="F47" s="19">
        <f t="shared" si="13"/>
        <v>0</v>
      </c>
      <c r="G47" s="19">
        <f t="shared" si="13"/>
        <v>0</v>
      </c>
      <c r="H47" s="19">
        <f t="shared" si="13"/>
        <v>71.41</v>
      </c>
      <c r="I47" s="19">
        <f t="shared" si="13"/>
        <v>0</v>
      </c>
      <c r="J47" s="19">
        <f t="shared" si="13"/>
        <v>0</v>
      </c>
      <c r="K47" s="19">
        <f t="shared" si="13"/>
        <v>80.46</v>
      </c>
      <c r="L47" s="19">
        <f t="shared" si="13"/>
        <v>27.12</v>
      </c>
      <c r="M47" s="19">
        <f t="shared" si="13"/>
        <v>0</v>
      </c>
    </row>
    <row r="48" spans="1:13" s="5" customFormat="1" ht="12.75">
      <c r="A48" s="5" t="s">
        <v>63</v>
      </c>
      <c r="B48" s="5" t="s">
        <v>64</v>
      </c>
      <c r="C48" s="18">
        <f t="shared" si="0"/>
        <v>11984.810999999998</v>
      </c>
      <c r="D48" s="18">
        <v>6553.164</v>
      </c>
      <c r="E48" s="18">
        <v>1559.937</v>
      </c>
      <c r="F48" s="18">
        <v>555.837</v>
      </c>
      <c r="G48" s="18">
        <v>0</v>
      </c>
      <c r="H48" s="18">
        <v>969.809</v>
      </c>
      <c r="I48" s="18">
        <v>0</v>
      </c>
      <c r="J48" s="18">
        <v>0</v>
      </c>
      <c r="K48" s="18">
        <v>931.831</v>
      </c>
      <c r="L48" s="18">
        <v>1321.255</v>
      </c>
      <c r="M48" s="18">
        <v>92.978</v>
      </c>
    </row>
    <row r="49" spans="1:13" s="13" customFormat="1" ht="12.75">
      <c r="A49" s="12" t="s">
        <v>65</v>
      </c>
      <c r="C49" s="19">
        <f t="shared" si="0"/>
        <v>11984.810999999998</v>
      </c>
      <c r="D49" s="19">
        <f>+D48</f>
        <v>6553.164</v>
      </c>
      <c r="E49" s="19">
        <f aca="true" t="shared" si="14" ref="E49:M49">+E48</f>
        <v>1559.937</v>
      </c>
      <c r="F49" s="19">
        <f t="shared" si="14"/>
        <v>555.837</v>
      </c>
      <c r="G49" s="19">
        <f t="shared" si="14"/>
        <v>0</v>
      </c>
      <c r="H49" s="19">
        <f t="shared" si="14"/>
        <v>969.809</v>
      </c>
      <c r="I49" s="19">
        <f t="shared" si="14"/>
        <v>0</v>
      </c>
      <c r="J49" s="19">
        <f t="shared" si="14"/>
        <v>0</v>
      </c>
      <c r="K49" s="19">
        <f t="shared" si="14"/>
        <v>931.831</v>
      </c>
      <c r="L49" s="19">
        <f t="shared" si="14"/>
        <v>1321.255</v>
      </c>
      <c r="M49" s="19">
        <f t="shared" si="14"/>
        <v>92.978</v>
      </c>
    </row>
    <row r="50" spans="1:13" s="5" customFormat="1" ht="12.75">
      <c r="A50" s="5" t="s">
        <v>66</v>
      </c>
      <c r="B50" s="5" t="s">
        <v>97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13" s="5" customFormat="1" ht="12.75">
      <c r="A51" s="5" t="s">
        <v>66</v>
      </c>
      <c r="B51" s="5" t="s">
        <v>68</v>
      </c>
      <c r="C51" s="18">
        <f t="shared" si="0"/>
        <v>125029.76900000001</v>
      </c>
      <c r="D51" s="18">
        <v>55464.408</v>
      </c>
      <c r="E51" s="18">
        <v>24813.378</v>
      </c>
      <c r="F51" s="18">
        <v>2223.97</v>
      </c>
      <c r="G51" s="18">
        <v>3213.937</v>
      </c>
      <c r="H51" s="18">
        <v>7733.488</v>
      </c>
      <c r="I51" s="18">
        <v>0</v>
      </c>
      <c r="J51" s="18">
        <v>0</v>
      </c>
      <c r="K51" s="18">
        <v>3772.658</v>
      </c>
      <c r="L51" s="18">
        <v>1307.081</v>
      </c>
      <c r="M51" s="18">
        <v>26500.849</v>
      </c>
    </row>
    <row r="52" spans="1:13" s="5" customFormat="1" ht="12.75">
      <c r="A52" s="5" t="s">
        <v>66</v>
      </c>
      <c r="B52" s="5" t="s">
        <v>27</v>
      </c>
      <c r="C52" s="18">
        <f t="shared" si="0"/>
        <v>3113.172</v>
      </c>
      <c r="D52" s="18">
        <v>0</v>
      </c>
      <c r="E52" s="18">
        <v>1410.767</v>
      </c>
      <c r="F52" s="18">
        <v>1702.405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</row>
    <row r="53" spans="1:13" s="13" customFormat="1" ht="12.75">
      <c r="A53" s="12" t="s">
        <v>69</v>
      </c>
      <c r="C53" s="19">
        <f t="shared" si="0"/>
        <v>128142.941</v>
      </c>
      <c r="D53" s="19">
        <f>+D50+D51+D52</f>
        <v>55464.408</v>
      </c>
      <c r="E53" s="19">
        <f aca="true" t="shared" si="15" ref="E53:M53">+E50+E51+E52</f>
        <v>26224.145</v>
      </c>
      <c r="F53" s="19">
        <f t="shared" si="15"/>
        <v>3926.375</v>
      </c>
      <c r="G53" s="19">
        <f t="shared" si="15"/>
        <v>3213.937</v>
      </c>
      <c r="H53" s="19">
        <f t="shared" si="15"/>
        <v>7733.488</v>
      </c>
      <c r="I53" s="19">
        <f t="shared" si="15"/>
        <v>0</v>
      </c>
      <c r="J53" s="19">
        <f t="shared" si="15"/>
        <v>0</v>
      </c>
      <c r="K53" s="19">
        <f t="shared" si="15"/>
        <v>3772.658</v>
      </c>
      <c r="L53" s="19">
        <f t="shared" si="15"/>
        <v>1307.081</v>
      </c>
      <c r="M53" s="19">
        <f t="shared" si="15"/>
        <v>26500.849</v>
      </c>
    </row>
    <row r="54" spans="1:13" s="5" customFormat="1" ht="12.75">
      <c r="A54" s="5" t="s">
        <v>70</v>
      </c>
      <c r="B54" s="5" t="s">
        <v>32</v>
      </c>
      <c r="C54" s="18">
        <f t="shared" si="0"/>
        <v>1140.0899999999997</v>
      </c>
      <c r="D54" s="18">
        <v>236.1</v>
      </c>
      <c r="E54" s="18">
        <v>159.61</v>
      </c>
      <c r="F54" s="18">
        <v>44.14</v>
      </c>
      <c r="G54" s="18">
        <v>0</v>
      </c>
      <c r="H54" s="18">
        <v>332.96</v>
      </c>
      <c r="I54" s="18">
        <v>0</v>
      </c>
      <c r="J54" s="18">
        <v>0</v>
      </c>
      <c r="K54" s="18">
        <v>297.37</v>
      </c>
      <c r="L54" s="18">
        <v>50.31</v>
      </c>
      <c r="M54" s="18">
        <v>19.6</v>
      </c>
    </row>
    <row r="55" spans="1:13" s="5" customFormat="1" ht="12.75">
      <c r="A55" s="5" t="s">
        <v>70</v>
      </c>
      <c r="B55" s="5" t="s">
        <v>71</v>
      </c>
      <c r="C55" s="18">
        <f t="shared" si="0"/>
        <v>23179.891000000003</v>
      </c>
      <c r="D55" s="18">
        <v>8025.765</v>
      </c>
      <c r="E55" s="18">
        <v>3331.384</v>
      </c>
      <c r="F55" s="18">
        <v>5741.002</v>
      </c>
      <c r="G55" s="18">
        <v>1190.056</v>
      </c>
      <c r="H55" s="18">
        <v>1104.692</v>
      </c>
      <c r="I55" s="18">
        <v>0</v>
      </c>
      <c r="J55" s="18">
        <v>1925.517</v>
      </c>
      <c r="K55" s="18">
        <v>1188.435</v>
      </c>
      <c r="L55" s="18">
        <v>612.142</v>
      </c>
      <c r="M55" s="18">
        <v>60.898</v>
      </c>
    </row>
    <row r="56" spans="1:13" s="13" customFormat="1" ht="12.75">
      <c r="A56" s="12" t="s">
        <v>72</v>
      </c>
      <c r="C56" s="19">
        <f t="shared" si="0"/>
        <v>24319.981000000003</v>
      </c>
      <c r="D56" s="19">
        <f>+D54+D55</f>
        <v>8261.865</v>
      </c>
      <c r="E56" s="19">
        <f aca="true" t="shared" si="16" ref="E56:M56">+E54+E55</f>
        <v>3490.994</v>
      </c>
      <c r="F56" s="19">
        <f t="shared" si="16"/>
        <v>5785.142000000001</v>
      </c>
      <c r="G56" s="19">
        <f t="shared" si="16"/>
        <v>1190.056</v>
      </c>
      <c r="H56" s="19">
        <f t="shared" si="16"/>
        <v>1437.652</v>
      </c>
      <c r="I56" s="19">
        <f t="shared" si="16"/>
        <v>0</v>
      </c>
      <c r="J56" s="19">
        <f t="shared" si="16"/>
        <v>1925.517</v>
      </c>
      <c r="K56" s="19">
        <f t="shared" si="16"/>
        <v>1485.8049999999998</v>
      </c>
      <c r="L56" s="19">
        <f t="shared" si="16"/>
        <v>662.452</v>
      </c>
      <c r="M56" s="19">
        <f t="shared" si="16"/>
        <v>80.498</v>
      </c>
    </row>
    <row r="57" spans="1:13" s="5" customFormat="1" ht="12.75">
      <c r="A57" s="5" t="s">
        <v>73</v>
      </c>
      <c r="B57" s="5" t="s">
        <v>74</v>
      </c>
      <c r="C57" s="18">
        <f t="shared" si="0"/>
        <v>938.152</v>
      </c>
      <c r="D57" s="18">
        <v>450.838</v>
      </c>
      <c r="E57" s="18">
        <v>158.072</v>
      </c>
      <c r="F57" s="18">
        <v>7.909</v>
      </c>
      <c r="G57" s="18">
        <v>0</v>
      </c>
      <c r="H57" s="18">
        <v>47.556</v>
      </c>
      <c r="I57" s="18">
        <v>0</v>
      </c>
      <c r="J57" s="18">
        <v>0</v>
      </c>
      <c r="K57" s="18">
        <v>83.659</v>
      </c>
      <c r="L57" s="18">
        <v>190.118</v>
      </c>
      <c r="M57" s="18">
        <v>0</v>
      </c>
    </row>
    <row r="58" spans="1:13" s="5" customFormat="1" ht="12.75">
      <c r="A58" s="5" t="s">
        <v>73</v>
      </c>
      <c r="B58" s="5" t="s">
        <v>97</v>
      </c>
      <c r="C58" s="18">
        <f t="shared" si="0"/>
        <v>12374.293000000001</v>
      </c>
      <c r="D58" s="18">
        <v>4738.93</v>
      </c>
      <c r="E58" s="18">
        <v>2448.912</v>
      </c>
      <c r="F58" s="18">
        <v>97.303</v>
      </c>
      <c r="G58" s="18">
        <v>0</v>
      </c>
      <c r="H58" s="18">
        <v>1330.354</v>
      </c>
      <c r="I58" s="18">
        <v>0</v>
      </c>
      <c r="J58" s="18">
        <v>0</v>
      </c>
      <c r="K58" s="18">
        <v>1863.315</v>
      </c>
      <c r="L58" s="18">
        <v>1863.315</v>
      </c>
      <c r="M58" s="18">
        <v>32.164</v>
      </c>
    </row>
    <row r="59" spans="1:13" s="5" customFormat="1" ht="12.75">
      <c r="A59" s="5" t="s">
        <v>73</v>
      </c>
      <c r="B59" s="5" t="s">
        <v>75</v>
      </c>
      <c r="C59" s="18">
        <f t="shared" si="0"/>
        <v>4705.8</v>
      </c>
      <c r="D59" s="18">
        <v>2397.26</v>
      </c>
      <c r="E59" s="18">
        <v>1239.589</v>
      </c>
      <c r="F59" s="18">
        <v>15.128</v>
      </c>
      <c r="G59" s="18">
        <v>0</v>
      </c>
      <c r="H59" s="18">
        <v>592.553</v>
      </c>
      <c r="I59" s="18">
        <v>0</v>
      </c>
      <c r="J59" s="18">
        <v>0</v>
      </c>
      <c r="K59" s="18">
        <v>227.045</v>
      </c>
      <c r="L59" s="18">
        <v>156.257</v>
      </c>
      <c r="M59" s="18">
        <v>77.968</v>
      </c>
    </row>
    <row r="60" spans="1:13" s="13" customFormat="1" ht="12.75">
      <c r="A60" s="12" t="s">
        <v>76</v>
      </c>
      <c r="C60" s="19">
        <f t="shared" si="0"/>
        <v>18018.245000000003</v>
      </c>
      <c r="D60" s="19">
        <f>+D57+D58+D59</f>
        <v>7587.028</v>
      </c>
      <c r="E60" s="19">
        <f aca="true" t="shared" si="17" ref="E60:M60">+E57+E58+E59</f>
        <v>3846.573</v>
      </c>
      <c r="F60" s="19">
        <f t="shared" si="17"/>
        <v>120.34</v>
      </c>
      <c r="G60" s="19">
        <f t="shared" si="17"/>
        <v>0</v>
      </c>
      <c r="H60" s="19">
        <f t="shared" si="17"/>
        <v>1970.4630000000002</v>
      </c>
      <c r="I60" s="19">
        <f t="shared" si="17"/>
        <v>0</v>
      </c>
      <c r="J60" s="19">
        <f t="shared" si="17"/>
        <v>0</v>
      </c>
      <c r="K60" s="19">
        <f t="shared" si="17"/>
        <v>2174.0190000000002</v>
      </c>
      <c r="L60" s="19">
        <f t="shared" si="17"/>
        <v>2209.69</v>
      </c>
      <c r="M60" s="19">
        <f t="shared" si="17"/>
        <v>110.132</v>
      </c>
    </row>
    <row r="61" spans="1:13" s="5" customFormat="1" ht="12.75">
      <c r="A61" s="5" t="s">
        <v>77</v>
      </c>
      <c r="B61" s="5" t="s">
        <v>78</v>
      </c>
      <c r="C61" s="18">
        <f t="shared" si="0"/>
        <v>7197.659</v>
      </c>
      <c r="D61" s="18">
        <v>2870.98</v>
      </c>
      <c r="E61" s="18">
        <v>1124.296</v>
      </c>
      <c r="F61" s="18">
        <v>0</v>
      </c>
      <c r="G61" s="18">
        <v>0</v>
      </c>
      <c r="H61" s="18">
        <v>816.7909999999999</v>
      </c>
      <c r="I61" s="18">
        <v>0</v>
      </c>
      <c r="J61" s="18">
        <v>0</v>
      </c>
      <c r="K61" s="18">
        <v>696.968</v>
      </c>
      <c r="L61" s="18">
        <v>1372.885</v>
      </c>
      <c r="M61" s="18">
        <v>315.739</v>
      </c>
    </row>
    <row r="62" spans="1:13" s="5" customFormat="1" ht="12.75">
      <c r="A62" s="5" t="s">
        <v>77</v>
      </c>
      <c r="B62" s="5" t="s">
        <v>79</v>
      </c>
      <c r="C62" s="18">
        <f t="shared" si="0"/>
        <v>5640.656999999999</v>
      </c>
      <c r="D62" s="18">
        <v>3050.431</v>
      </c>
      <c r="E62" s="18">
        <v>1131.47</v>
      </c>
      <c r="F62" s="18">
        <v>82.129</v>
      </c>
      <c r="G62" s="18">
        <v>0</v>
      </c>
      <c r="H62" s="18">
        <v>382.141</v>
      </c>
      <c r="I62" s="18">
        <v>0</v>
      </c>
      <c r="J62" s="18">
        <v>0</v>
      </c>
      <c r="K62" s="18">
        <v>287.492</v>
      </c>
      <c r="L62" s="18">
        <v>706.994</v>
      </c>
      <c r="M62" s="18">
        <v>0</v>
      </c>
    </row>
    <row r="63" spans="1:13" s="5" customFormat="1" ht="12.75">
      <c r="A63" s="5" t="s">
        <v>77</v>
      </c>
      <c r="B63" s="5" t="s">
        <v>36</v>
      </c>
      <c r="C63" s="18">
        <f t="shared" si="0"/>
        <v>3096.832</v>
      </c>
      <c r="D63" s="18">
        <v>1247.412</v>
      </c>
      <c r="E63" s="18">
        <v>901.617</v>
      </c>
      <c r="F63" s="18">
        <v>49.997</v>
      </c>
      <c r="G63" s="18">
        <v>0</v>
      </c>
      <c r="H63" s="18">
        <v>434.106</v>
      </c>
      <c r="I63" s="18">
        <v>0</v>
      </c>
      <c r="J63" s="18">
        <v>0</v>
      </c>
      <c r="K63" s="18">
        <v>265.704</v>
      </c>
      <c r="L63" s="18">
        <v>165.536</v>
      </c>
      <c r="M63" s="18">
        <v>32.46</v>
      </c>
    </row>
    <row r="64" spans="1:13" s="13" customFormat="1" ht="12.75">
      <c r="A64" s="12" t="s">
        <v>80</v>
      </c>
      <c r="C64" s="19">
        <f t="shared" si="0"/>
        <v>15935.148000000001</v>
      </c>
      <c r="D64" s="19">
        <f>+D61+D62+D63</f>
        <v>7168.823</v>
      </c>
      <c r="E64" s="19">
        <f aca="true" t="shared" si="18" ref="E64:M64">+E61+E62+E63</f>
        <v>3157.383</v>
      </c>
      <c r="F64" s="19">
        <f t="shared" si="18"/>
        <v>132.126</v>
      </c>
      <c r="G64" s="19">
        <f t="shared" si="18"/>
        <v>0</v>
      </c>
      <c r="H64" s="19">
        <f t="shared" si="18"/>
        <v>1633.038</v>
      </c>
      <c r="I64" s="19">
        <f t="shared" si="18"/>
        <v>0</v>
      </c>
      <c r="J64" s="19">
        <f t="shared" si="18"/>
        <v>0</v>
      </c>
      <c r="K64" s="19">
        <f t="shared" si="18"/>
        <v>1250.164</v>
      </c>
      <c r="L64" s="19">
        <f t="shared" si="18"/>
        <v>2245.415</v>
      </c>
      <c r="M64" s="19">
        <f t="shared" si="18"/>
        <v>348.19899999999996</v>
      </c>
    </row>
    <row r="65" spans="1:13" s="5" customFormat="1" ht="12.75">
      <c r="A65" s="5" t="s">
        <v>81</v>
      </c>
      <c r="B65" s="5" t="s">
        <v>36</v>
      </c>
      <c r="C65" s="18">
        <f t="shared" si="0"/>
        <v>16310.807</v>
      </c>
      <c r="D65" s="18">
        <v>8222.495</v>
      </c>
      <c r="E65" s="18">
        <v>5156.317</v>
      </c>
      <c r="F65" s="18">
        <v>93.448</v>
      </c>
      <c r="G65" s="18">
        <v>0</v>
      </c>
      <c r="H65" s="18">
        <v>1625.222</v>
      </c>
      <c r="I65" s="18">
        <v>0</v>
      </c>
      <c r="J65" s="18">
        <v>0</v>
      </c>
      <c r="K65" s="18">
        <v>667.925</v>
      </c>
      <c r="L65" s="18">
        <v>352.749</v>
      </c>
      <c r="M65" s="18">
        <v>192.651</v>
      </c>
    </row>
    <row r="66" spans="1:13" s="5" customFormat="1" ht="12.75">
      <c r="A66" s="5" t="s">
        <v>81</v>
      </c>
      <c r="B66" s="5" t="s">
        <v>82</v>
      </c>
      <c r="C66" s="18">
        <f t="shared" si="0"/>
        <v>14315.978000000001</v>
      </c>
      <c r="D66" s="18">
        <v>6670.921</v>
      </c>
      <c r="E66" s="18">
        <v>2822.367</v>
      </c>
      <c r="F66" s="18">
        <v>95.964</v>
      </c>
      <c r="G66" s="18">
        <v>0</v>
      </c>
      <c r="H66" s="18">
        <v>1223.906</v>
      </c>
      <c r="I66" s="18">
        <v>0</v>
      </c>
      <c r="J66" s="18">
        <v>0</v>
      </c>
      <c r="K66" s="18">
        <v>793.878</v>
      </c>
      <c r="L66" s="18">
        <v>2511.0190000000002</v>
      </c>
      <c r="M66" s="18">
        <v>197.923</v>
      </c>
    </row>
    <row r="67" spans="1:13" s="5" customFormat="1" ht="12.75">
      <c r="A67" s="5" t="s">
        <v>81</v>
      </c>
      <c r="B67" s="5" t="s">
        <v>27</v>
      </c>
      <c r="C67" s="18">
        <f t="shared" si="0"/>
        <v>4087.1</v>
      </c>
      <c r="D67" s="18">
        <v>0</v>
      </c>
      <c r="E67" s="18">
        <v>0</v>
      </c>
      <c r="F67" s="18">
        <v>4087.1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</row>
    <row r="68" spans="1:13" s="13" customFormat="1" ht="12.75">
      <c r="A68" s="12" t="s">
        <v>83</v>
      </c>
      <c r="C68" s="19">
        <f t="shared" si="0"/>
        <v>34713.885</v>
      </c>
      <c r="D68" s="19">
        <f>+D65+D66+D67</f>
        <v>14893.416000000001</v>
      </c>
      <c r="E68" s="19">
        <f aca="true" t="shared" si="19" ref="E68:M68">+E65+E66+E67</f>
        <v>7978.684</v>
      </c>
      <c r="F68" s="19">
        <f t="shared" si="19"/>
        <v>4276.512</v>
      </c>
      <c r="G68" s="19">
        <f t="shared" si="19"/>
        <v>0</v>
      </c>
      <c r="H68" s="19">
        <f t="shared" si="19"/>
        <v>2849.1279999999997</v>
      </c>
      <c r="I68" s="19">
        <f t="shared" si="19"/>
        <v>0</v>
      </c>
      <c r="J68" s="19">
        <f t="shared" si="19"/>
        <v>0</v>
      </c>
      <c r="K68" s="19">
        <f t="shared" si="19"/>
        <v>1461.8029999999999</v>
      </c>
      <c r="L68" s="19">
        <f t="shared" si="19"/>
        <v>2863.768</v>
      </c>
      <c r="M68" s="19">
        <f t="shared" si="19"/>
        <v>390.574</v>
      </c>
    </row>
    <row r="69" spans="1:13" s="5" customFormat="1" ht="12.75">
      <c r="A69" s="5" t="s">
        <v>84</v>
      </c>
      <c r="B69" s="5" t="s">
        <v>26</v>
      </c>
      <c r="C69" s="18">
        <f t="shared" si="0"/>
        <v>14772.540999999997</v>
      </c>
      <c r="D69" s="18">
        <v>8472.853</v>
      </c>
      <c r="E69" s="18">
        <v>1896.561</v>
      </c>
      <c r="F69" s="18">
        <v>349.463</v>
      </c>
      <c r="G69" s="18">
        <v>110.535</v>
      </c>
      <c r="H69" s="18">
        <v>1476.127</v>
      </c>
      <c r="I69" s="18">
        <v>0</v>
      </c>
      <c r="J69" s="18">
        <v>0</v>
      </c>
      <c r="K69" s="18">
        <v>1129.679</v>
      </c>
      <c r="L69" s="18">
        <v>1231.05</v>
      </c>
      <c r="M69" s="18">
        <v>106.273</v>
      </c>
    </row>
    <row r="70" spans="1:13" s="13" customFormat="1" ht="12.75">
      <c r="A70" s="12" t="s">
        <v>85</v>
      </c>
      <c r="C70" s="19">
        <f t="shared" si="0"/>
        <v>14772.540999999997</v>
      </c>
      <c r="D70" s="19">
        <f>+D69</f>
        <v>8472.853</v>
      </c>
      <c r="E70" s="19">
        <f aca="true" t="shared" si="20" ref="E70:M70">+E69</f>
        <v>1896.561</v>
      </c>
      <c r="F70" s="19">
        <f t="shared" si="20"/>
        <v>349.463</v>
      </c>
      <c r="G70" s="19">
        <f t="shared" si="20"/>
        <v>110.535</v>
      </c>
      <c r="H70" s="19">
        <f t="shared" si="20"/>
        <v>1476.127</v>
      </c>
      <c r="I70" s="19">
        <f t="shared" si="20"/>
        <v>0</v>
      </c>
      <c r="J70" s="19">
        <f t="shared" si="20"/>
        <v>0</v>
      </c>
      <c r="K70" s="19">
        <f t="shared" si="20"/>
        <v>1129.679</v>
      </c>
      <c r="L70" s="19">
        <f t="shared" si="20"/>
        <v>1231.05</v>
      </c>
      <c r="M70" s="19">
        <f t="shared" si="20"/>
        <v>106.273</v>
      </c>
    </row>
    <row r="71" spans="1:13" s="5" customFormat="1" ht="12.75">
      <c r="A71" s="5" t="s">
        <v>86</v>
      </c>
      <c r="B71" s="5" t="s">
        <v>87</v>
      </c>
      <c r="C71" s="18">
        <f t="shared" si="0"/>
        <v>1705.789</v>
      </c>
      <c r="D71" s="18">
        <v>955.713</v>
      </c>
      <c r="E71" s="18">
        <v>279.326</v>
      </c>
      <c r="F71" s="18">
        <v>15.343</v>
      </c>
      <c r="G71" s="18">
        <v>0</v>
      </c>
      <c r="H71" s="18">
        <v>252.8</v>
      </c>
      <c r="I71" s="18">
        <v>0</v>
      </c>
      <c r="J71" s="18">
        <v>31.395</v>
      </c>
      <c r="K71" s="18">
        <v>70.228</v>
      </c>
      <c r="L71" s="18">
        <v>100.984</v>
      </c>
      <c r="M71" s="18">
        <v>0</v>
      </c>
    </row>
    <row r="72" spans="1:13" s="5" customFormat="1" ht="12.75">
      <c r="A72" s="5" t="s">
        <v>86</v>
      </c>
      <c r="B72" s="5" t="s">
        <v>42</v>
      </c>
      <c r="C72" s="18">
        <f aca="true" t="shared" si="21" ref="C72:C83">SUM(D72:M72)</f>
        <v>781.167</v>
      </c>
      <c r="D72" s="18">
        <v>385.337</v>
      </c>
      <c r="E72" s="18">
        <v>168.523</v>
      </c>
      <c r="F72" s="18">
        <v>0.99</v>
      </c>
      <c r="G72" s="18">
        <v>0</v>
      </c>
      <c r="H72" s="18">
        <v>70.881</v>
      </c>
      <c r="I72" s="18">
        <v>0</v>
      </c>
      <c r="J72" s="18">
        <v>0</v>
      </c>
      <c r="K72" s="18">
        <v>29.876</v>
      </c>
      <c r="L72" s="18">
        <v>120.581</v>
      </c>
      <c r="M72" s="18">
        <v>4.979</v>
      </c>
    </row>
    <row r="73" spans="1:13" s="5" customFormat="1" ht="12.75">
      <c r="A73" s="5" t="s">
        <v>86</v>
      </c>
      <c r="B73" s="5" t="s">
        <v>88</v>
      </c>
      <c r="C73" s="18">
        <f t="shared" si="21"/>
        <v>11164.812000000002</v>
      </c>
      <c r="D73" s="18">
        <v>3309.314</v>
      </c>
      <c r="E73" s="18">
        <v>1426.983</v>
      </c>
      <c r="F73" s="18">
        <v>4726.022</v>
      </c>
      <c r="G73" s="18">
        <v>257.25</v>
      </c>
      <c r="H73" s="18">
        <v>902.843</v>
      </c>
      <c r="I73" s="18">
        <v>0</v>
      </c>
      <c r="J73" s="18">
        <v>0</v>
      </c>
      <c r="K73" s="18">
        <v>304.537</v>
      </c>
      <c r="L73" s="18">
        <v>183.949</v>
      </c>
      <c r="M73" s="18">
        <v>53.914</v>
      </c>
    </row>
    <row r="74" spans="1:13" s="13" customFormat="1" ht="12.75">
      <c r="A74" s="12" t="s">
        <v>89</v>
      </c>
      <c r="C74" s="19">
        <f t="shared" si="21"/>
        <v>13651.767999999998</v>
      </c>
      <c r="D74" s="19">
        <f>+D71+D72+D73</f>
        <v>4650.364</v>
      </c>
      <c r="E74" s="19">
        <f aca="true" t="shared" si="22" ref="E74:M74">+E71+E72+E73</f>
        <v>1874.8319999999999</v>
      </c>
      <c r="F74" s="19">
        <f t="shared" si="22"/>
        <v>4742.355</v>
      </c>
      <c r="G74" s="19">
        <f t="shared" si="22"/>
        <v>257.25</v>
      </c>
      <c r="H74" s="19">
        <f t="shared" si="22"/>
        <v>1226.524</v>
      </c>
      <c r="I74" s="19">
        <f t="shared" si="22"/>
        <v>0</v>
      </c>
      <c r="J74" s="19">
        <f t="shared" si="22"/>
        <v>31.395</v>
      </c>
      <c r="K74" s="19">
        <f t="shared" si="22"/>
        <v>404.64099999999996</v>
      </c>
      <c r="L74" s="19">
        <f t="shared" si="22"/>
        <v>405.514</v>
      </c>
      <c r="M74" s="19">
        <f t="shared" si="22"/>
        <v>58.893</v>
      </c>
    </row>
    <row r="75" spans="1:13" s="5" customFormat="1" ht="12.75">
      <c r="A75" s="5" t="s">
        <v>90</v>
      </c>
      <c r="B75" s="5" t="s">
        <v>26</v>
      </c>
      <c r="C75" s="18">
        <f t="shared" si="21"/>
        <v>1855.2320000000002</v>
      </c>
      <c r="D75" s="18">
        <v>690.136</v>
      </c>
      <c r="E75" s="18">
        <v>237.907</v>
      </c>
      <c r="F75" s="18">
        <v>10.553</v>
      </c>
      <c r="G75" s="18">
        <v>10.788</v>
      </c>
      <c r="H75" s="18">
        <v>253.93</v>
      </c>
      <c r="I75" s="18">
        <v>0</v>
      </c>
      <c r="J75" s="18">
        <v>0</v>
      </c>
      <c r="K75" s="18">
        <v>123.922</v>
      </c>
      <c r="L75" s="18">
        <v>526.866</v>
      </c>
      <c r="M75" s="18">
        <v>1.13</v>
      </c>
    </row>
    <row r="76" spans="1:13" s="5" customFormat="1" ht="12.75">
      <c r="A76" s="5" t="s">
        <v>90</v>
      </c>
      <c r="B76" s="5" t="s">
        <v>32</v>
      </c>
      <c r="C76" s="18">
        <f t="shared" si="21"/>
        <v>958</v>
      </c>
      <c r="D76" s="18">
        <v>449.91</v>
      </c>
      <c r="E76" s="18">
        <v>251.37</v>
      </c>
      <c r="F76" s="18">
        <v>0</v>
      </c>
      <c r="G76" s="18">
        <v>0</v>
      </c>
      <c r="H76" s="18">
        <v>18.99</v>
      </c>
      <c r="I76" s="18">
        <v>0</v>
      </c>
      <c r="J76" s="18">
        <v>0</v>
      </c>
      <c r="K76" s="18">
        <v>162.5</v>
      </c>
      <c r="L76" s="18">
        <v>74.78</v>
      </c>
      <c r="M76" s="18">
        <v>0.45</v>
      </c>
    </row>
    <row r="77" spans="1:13" s="5" customFormat="1" ht="12.75">
      <c r="A77" s="5" t="s">
        <v>90</v>
      </c>
      <c r="B77" s="5" t="s">
        <v>48</v>
      </c>
      <c r="C77" s="18">
        <f t="shared" si="21"/>
        <v>32753.408000000003</v>
      </c>
      <c r="D77" s="18">
        <v>11420.732</v>
      </c>
      <c r="E77" s="18">
        <v>4893.603</v>
      </c>
      <c r="F77" s="18">
        <v>41.545</v>
      </c>
      <c r="G77" s="18">
        <v>871.917</v>
      </c>
      <c r="H77" s="18">
        <v>2232.239</v>
      </c>
      <c r="I77" s="18">
        <v>0</v>
      </c>
      <c r="J77" s="18">
        <v>0</v>
      </c>
      <c r="K77" s="18">
        <v>1409.293</v>
      </c>
      <c r="L77" s="18">
        <v>1831.544</v>
      </c>
      <c r="M77" s="18">
        <v>10052.535</v>
      </c>
    </row>
    <row r="78" spans="1:13" s="13" customFormat="1" ht="12.75">
      <c r="A78" s="12" t="s">
        <v>91</v>
      </c>
      <c r="C78" s="19">
        <f t="shared" si="21"/>
        <v>35566.64</v>
      </c>
      <c r="D78" s="19">
        <f>+D75+D76+D77</f>
        <v>12560.778</v>
      </c>
      <c r="E78" s="19">
        <f aca="true" t="shared" si="23" ref="E78:M78">+E75+E76+E77</f>
        <v>5382.88</v>
      </c>
      <c r="F78" s="19">
        <f t="shared" si="23"/>
        <v>52.098</v>
      </c>
      <c r="G78" s="19">
        <f t="shared" si="23"/>
        <v>882.705</v>
      </c>
      <c r="H78" s="19">
        <f t="shared" si="23"/>
        <v>2505.159</v>
      </c>
      <c r="I78" s="19">
        <f t="shared" si="23"/>
        <v>0</v>
      </c>
      <c r="J78" s="19">
        <f t="shared" si="23"/>
        <v>0</v>
      </c>
      <c r="K78" s="19">
        <f t="shared" si="23"/>
        <v>1695.715</v>
      </c>
      <c r="L78" s="19">
        <f t="shared" si="23"/>
        <v>2433.19</v>
      </c>
      <c r="M78" s="19">
        <f t="shared" si="23"/>
        <v>10054.115</v>
      </c>
    </row>
    <row r="79" spans="3:13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s="16" customFormat="1" ht="12.75">
      <c r="A80" s="4" t="s">
        <v>92</v>
      </c>
      <c r="C80" s="3">
        <f t="shared" si="21"/>
        <v>11816.430000000004</v>
      </c>
      <c r="D80" s="3">
        <f aca="true" t="shared" si="24" ref="D80:M80">+D19+D25+D32+D44+D46+D54+D76</f>
        <v>6968.130000000001</v>
      </c>
      <c r="E80" s="3">
        <f t="shared" si="24"/>
        <v>2258.44</v>
      </c>
      <c r="F80" s="3">
        <f t="shared" si="24"/>
        <v>188.75</v>
      </c>
      <c r="G80" s="3">
        <f t="shared" si="24"/>
        <v>0</v>
      </c>
      <c r="H80" s="3">
        <f t="shared" si="24"/>
        <v>608.46</v>
      </c>
      <c r="I80" s="3">
        <f t="shared" si="24"/>
        <v>0</v>
      </c>
      <c r="J80" s="3">
        <f t="shared" si="24"/>
        <v>0</v>
      </c>
      <c r="K80" s="3">
        <f t="shared" si="24"/>
        <v>1449.79</v>
      </c>
      <c r="L80" s="3">
        <f t="shared" si="24"/>
        <v>266.74</v>
      </c>
      <c r="M80" s="3">
        <f t="shared" si="24"/>
        <v>76.11999999999999</v>
      </c>
    </row>
    <row r="81" spans="1:14" s="16" customFormat="1" ht="12.75">
      <c r="A81" s="4" t="s">
        <v>93</v>
      </c>
      <c r="C81" s="3">
        <f t="shared" si="21"/>
        <v>662167.422</v>
      </c>
      <c r="D81" s="3">
        <f aca="true" t="shared" si="25" ref="D81:M81">+D7+D8+D9+D10+D12+D14+D17+D21+D22+D23+D27+D28+D29+D34+D35+D36+D37+D39+D40+D41+D42+D48+D50+D51+D55+D57+D58+D59+D61+D62+D63+D65+D66+D69+D71+D72+D73+D75+D77</f>
        <v>293414.16300000006</v>
      </c>
      <c r="E81" s="3">
        <f t="shared" si="25"/>
        <v>123856.99299999999</v>
      </c>
      <c r="F81" s="3">
        <f t="shared" si="25"/>
        <v>80880.33900000002</v>
      </c>
      <c r="G81" s="3">
        <f t="shared" si="25"/>
        <v>8749.039</v>
      </c>
      <c r="H81" s="3">
        <f t="shared" si="25"/>
        <v>45019.866000000016</v>
      </c>
      <c r="I81" s="3">
        <f t="shared" si="25"/>
        <v>0</v>
      </c>
      <c r="J81" s="3">
        <f t="shared" si="25"/>
        <v>3418.0480000000002</v>
      </c>
      <c r="K81" s="3">
        <f t="shared" si="25"/>
        <v>32291.00499999999</v>
      </c>
      <c r="L81" s="3">
        <f t="shared" si="25"/>
        <v>27512.445999999996</v>
      </c>
      <c r="M81" s="3">
        <f t="shared" si="25"/>
        <v>47025.52299999999</v>
      </c>
      <c r="N81" s="20"/>
    </row>
    <row r="82" spans="1:13" s="16" customFormat="1" ht="12.75">
      <c r="A82" s="4" t="s">
        <v>94</v>
      </c>
      <c r="C82" s="3">
        <f t="shared" si="21"/>
        <v>14004.477</v>
      </c>
      <c r="D82" s="3">
        <f aca="true" t="shared" si="26" ref="D82:M82">+D15+D30+D52+D67</f>
        <v>0</v>
      </c>
      <c r="E82" s="3">
        <f t="shared" si="26"/>
        <v>4390.287</v>
      </c>
      <c r="F82" s="3">
        <f t="shared" si="26"/>
        <v>9614.19</v>
      </c>
      <c r="G82" s="3">
        <f t="shared" si="26"/>
        <v>0</v>
      </c>
      <c r="H82" s="3">
        <f t="shared" si="26"/>
        <v>0</v>
      </c>
      <c r="I82" s="3">
        <f t="shared" si="26"/>
        <v>0</v>
      </c>
      <c r="J82" s="3">
        <f t="shared" si="26"/>
        <v>0</v>
      </c>
      <c r="K82" s="3">
        <f t="shared" si="26"/>
        <v>0</v>
      </c>
      <c r="L82" s="3">
        <f t="shared" si="26"/>
        <v>0</v>
      </c>
      <c r="M82" s="3">
        <f t="shared" si="26"/>
        <v>0</v>
      </c>
    </row>
    <row r="83" spans="1:13" s="16" customFormat="1" ht="12.75">
      <c r="A83" s="4" t="s">
        <v>95</v>
      </c>
      <c r="C83" s="3">
        <f t="shared" si="21"/>
        <v>687988.329</v>
      </c>
      <c r="D83" s="3">
        <f aca="true" t="shared" si="27" ref="D83:M83">+D11+D13+D16+D18+D20+D24+D26+D31+D33+D38+D43+D45+D47+D49+D53+D56+D60+D64+D68+D70+D74+D78</f>
        <v>300382.293</v>
      </c>
      <c r="E83" s="3">
        <f t="shared" si="27"/>
        <v>130505.72000000002</v>
      </c>
      <c r="F83" s="3">
        <f t="shared" si="27"/>
        <v>90683.27900000001</v>
      </c>
      <c r="G83" s="3">
        <f t="shared" si="27"/>
        <v>8749.039</v>
      </c>
      <c r="H83" s="3">
        <f t="shared" si="27"/>
        <v>45628.326</v>
      </c>
      <c r="I83" s="3">
        <f t="shared" si="27"/>
        <v>0</v>
      </c>
      <c r="J83" s="3">
        <f t="shared" si="27"/>
        <v>3418.0480000000002</v>
      </c>
      <c r="K83" s="3">
        <f t="shared" si="27"/>
        <v>33740.795</v>
      </c>
      <c r="L83" s="3">
        <f t="shared" si="27"/>
        <v>27779.185999999998</v>
      </c>
      <c r="M83" s="3">
        <f t="shared" si="27"/>
        <v>47101.64299999999</v>
      </c>
    </row>
    <row r="84" spans="3:13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3:13" ht="12.75"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9.7109375" style="0" customWidth="1"/>
    <col min="2" max="2" width="33.28125" style="0" customWidth="1"/>
    <col min="3" max="3" width="14.140625" style="0" customWidth="1"/>
    <col min="9" max="9" width="10.140625" style="0" customWidth="1"/>
    <col min="10" max="10" width="9.7109375" style="0" customWidth="1"/>
    <col min="11" max="11" width="8.8515625" style="0" customWidth="1"/>
    <col min="12" max="12" width="11.00390625" style="0" customWidth="1"/>
    <col min="13" max="13" width="9.140625" style="0" customWidth="1"/>
  </cols>
  <sheetData>
    <row r="1" spans="1:3" ht="12.75">
      <c r="A1" s="4" t="s">
        <v>98</v>
      </c>
      <c r="C1" s="6"/>
    </row>
    <row r="2" spans="1:3" ht="12.75">
      <c r="A2" s="1" t="s">
        <v>0</v>
      </c>
      <c r="C2" s="6"/>
    </row>
    <row r="3" spans="1:3" ht="12.75">
      <c r="A3" s="4"/>
      <c r="C3" s="9"/>
    </row>
    <row r="4" spans="1:3" ht="12.75">
      <c r="A4" s="4" t="s">
        <v>96</v>
      </c>
      <c r="C4" s="6"/>
    </row>
    <row r="5" ht="12.75">
      <c r="C5" s="6"/>
    </row>
    <row r="6" spans="1:13" ht="12.75">
      <c r="A6" s="4" t="s">
        <v>3</v>
      </c>
      <c r="B6" s="4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4" s="5" customFormat="1" ht="12.75">
      <c r="A7" s="5" t="s">
        <v>16</v>
      </c>
      <c r="B7" s="8" t="s">
        <v>17</v>
      </c>
      <c r="C7" s="18">
        <f>SUM(D7:M7)</f>
        <v>407</v>
      </c>
      <c r="D7" s="21">
        <v>291</v>
      </c>
      <c r="E7" s="21">
        <v>41</v>
      </c>
      <c r="F7" s="21">
        <v>0</v>
      </c>
      <c r="G7" s="21">
        <v>0</v>
      </c>
      <c r="H7" s="21">
        <v>1</v>
      </c>
      <c r="I7" s="21">
        <v>0</v>
      </c>
      <c r="J7" s="21">
        <v>0</v>
      </c>
      <c r="K7" s="21">
        <v>13</v>
      </c>
      <c r="L7" s="21">
        <v>56</v>
      </c>
      <c r="M7" s="21">
        <v>5</v>
      </c>
      <c r="N7" s="15"/>
    </row>
    <row r="8" spans="1:13" s="5" customFormat="1" ht="12.75">
      <c r="A8" s="5" t="s">
        <v>16</v>
      </c>
      <c r="B8" s="5" t="s">
        <v>18</v>
      </c>
      <c r="C8" s="18">
        <f aca="true" t="shared" si="0" ref="C8:C71">SUM(D8:M8)</f>
        <v>2858</v>
      </c>
      <c r="D8" s="18">
        <v>2170</v>
      </c>
      <c r="E8" s="18">
        <v>338</v>
      </c>
      <c r="F8" s="18">
        <v>19</v>
      </c>
      <c r="G8" s="18">
        <v>0</v>
      </c>
      <c r="H8" s="18">
        <v>1</v>
      </c>
      <c r="I8" s="18">
        <v>0</v>
      </c>
      <c r="J8" s="18">
        <v>0</v>
      </c>
      <c r="K8" s="18">
        <v>39</v>
      </c>
      <c r="L8" s="18">
        <v>264</v>
      </c>
      <c r="M8" s="18">
        <v>27</v>
      </c>
    </row>
    <row r="9" spans="1:13" s="5" customFormat="1" ht="12.75">
      <c r="A9" s="5" t="s">
        <v>16</v>
      </c>
      <c r="B9" s="5" t="s">
        <v>19</v>
      </c>
      <c r="C9" s="18">
        <f t="shared" si="0"/>
        <v>1349</v>
      </c>
      <c r="D9" s="18">
        <v>986</v>
      </c>
      <c r="E9" s="18">
        <v>180</v>
      </c>
      <c r="F9" s="18">
        <v>1</v>
      </c>
      <c r="G9" s="18">
        <v>0</v>
      </c>
      <c r="H9" s="18">
        <v>1</v>
      </c>
      <c r="I9" s="18">
        <v>0</v>
      </c>
      <c r="J9" s="18">
        <v>0</v>
      </c>
      <c r="K9" s="18">
        <v>48</v>
      </c>
      <c r="L9" s="18">
        <v>108</v>
      </c>
      <c r="M9" s="18">
        <v>25</v>
      </c>
    </row>
    <row r="10" spans="1:13" s="5" customFormat="1" ht="12.75">
      <c r="A10" s="5" t="s">
        <v>16</v>
      </c>
      <c r="B10" s="5" t="s">
        <v>20</v>
      </c>
      <c r="C10" s="18">
        <f t="shared" si="0"/>
        <v>925</v>
      </c>
      <c r="D10" s="22">
        <v>664</v>
      </c>
      <c r="E10" s="22">
        <v>116</v>
      </c>
      <c r="F10" s="22">
        <v>4</v>
      </c>
      <c r="G10" s="22">
        <v>3</v>
      </c>
      <c r="H10" s="22">
        <v>1</v>
      </c>
      <c r="I10" s="22">
        <v>0</v>
      </c>
      <c r="J10" s="22">
        <v>0</v>
      </c>
      <c r="K10" s="22">
        <v>28</v>
      </c>
      <c r="L10" s="22">
        <v>103</v>
      </c>
      <c r="M10" s="22">
        <v>6</v>
      </c>
    </row>
    <row r="11" spans="1:13" s="13" customFormat="1" ht="12.75">
      <c r="A11" s="12" t="s">
        <v>21</v>
      </c>
      <c r="C11" s="19">
        <f t="shared" si="0"/>
        <v>5539</v>
      </c>
      <c r="D11" s="19">
        <f>+D7+D8+D9+D10</f>
        <v>4111</v>
      </c>
      <c r="E11" s="19">
        <f aca="true" t="shared" si="1" ref="E11:M11">+E7+E8+E9+E10</f>
        <v>675</v>
      </c>
      <c r="F11" s="19">
        <f t="shared" si="1"/>
        <v>24</v>
      </c>
      <c r="G11" s="19">
        <f t="shared" si="1"/>
        <v>3</v>
      </c>
      <c r="H11" s="19">
        <f t="shared" si="1"/>
        <v>4</v>
      </c>
      <c r="I11" s="19">
        <f t="shared" si="1"/>
        <v>0</v>
      </c>
      <c r="J11" s="19">
        <f t="shared" si="1"/>
        <v>0</v>
      </c>
      <c r="K11" s="19">
        <f t="shared" si="1"/>
        <v>128</v>
      </c>
      <c r="L11" s="19">
        <f t="shared" si="1"/>
        <v>531</v>
      </c>
      <c r="M11" s="19">
        <f t="shared" si="1"/>
        <v>63</v>
      </c>
    </row>
    <row r="12" spans="1:13" s="5" customFormat="1" ht="12.75">
      <c r="A12" s="5" t="s">
        <v>22</v>
      </c>
      <c r="B12" s="5" t="s">
        <v>23</v>
      </c>
      <c r="C12" s="18">
        <f t="shared" si="0"/>
        <v>986</v>
      </c>
      <c r="D12" s="22">
        <v>793</v>
      </c>
      <c r="E12" s="22">
        <v>100</v>
      </c>
      <c r="F12" s="22">
        <v>3</v>
      </c>
      <c r="G12" s="22">
        <v>0</v>
      </c>
      <c r="H12" s="22">
        <v>1</v>
      </c>
      <c r="I12" s="22">
        <v>0</v>
      </c>
      <c r="J12" s="22">
        <v>3</v>
      </c>
      <c r="K12" s="22">
        <v>58</v>
      </c>
      <c r="L12" s="22">
        <v>8</v>
      </c>
      <c r="M12" s="22">
        <v>20</v>
      </c>
    </row>
    <row r="13" spans="1:13" s="13" customFormat="1" ht="12.75">
      <c r="A13" s="12" t="s">
        <v>24</v>
      </c>
      <c r="C13" s="19">
        <f t="shared" si="0"/>
        <v>986</v>
      </c>
      <c r="D13" s="19">
        <f>+D12</f>
        <v>793</v>
      </c>
      <c r="E13" s="19">
        <f aca="true" t="shared" si="2" ref="E13:M13">+E12</f>
        <v>100</v>
      </c>
      <c r="F13" s="19">
        <f t="shared" si="2"/>
        <v>3</v>
      </c>
      <c r="G13" s="19">
        <f t="shared" si="2"/>
        <v>0</v>
      </c>
      <c r="H13" s="19">
        <f t="shared" si="2"/>
        <v>1</v>
      </c>
      <c r="I13" s="19">
        <f t="shared" si="2"/>
        <v>0</v>
      </c>
      <c r="J13" s="19">
        <f t="shared" si="2"/>
        <v>3</v>
      </c>
      <c r="K13" s="19">
        <f t="shared" si="2"/>
        <v>58</v>
      </c>
      <c r="L13" s="19">
        <f t="shared" si="2"/>
        <v>8</v>
      </c>
      <c r="M13" s="19">
        <f t="shared" si="2"/>
        <v>20</v>
      </c>
    </row>
    <row r="14" spans="1:13" s="5" customFormat="1" ht="12.75">
      <c r="A14" s="5" t="s">
        <v>25</v>
      </c>
      <c r="B14" s="5" t="s">
        <v>26</v>
      </c>
      <c r="C14" s="18">
        <f t="shared" si="0"/>
        <v>51236</v>
      </c>
      <c r="D14" s="22">
        <v>45038</v>
      </c>
      <c r="E14" s="22">
        <v>4747</v>
      </c>
      <c r="F14" s="22">
        <v>149</v>
      </c>
      <c r="G14" s="22">
        <v>91</v>
      </c>
      <c r="H14" s="22">
        <v>1</v>
      </c>
      <c r="I14" s="22">
        <v>0</v>
      </c>
      <c r="J14" s="22">
        <v>0</v>
      </c>
      <c r="K14" s="22">
        <v>518</v>
      </c>
      <c r="L14" s="22">
        <v>325</v>
      </c>
      <c r="M14" s="22">
        <v>367</v>
      </c>
    </row>
    <row r="15" spans="1:13" s="5" customFormat="1" ht="12.75">
      <c r="A15" s="5" t="s">
        <v>25</v>
      </c>
      <c r="B15" s="5" t="s">
        <v>27</v>
      </c>
      <c r="C15" s="18">
        <f t="shared" si="0"/>
        <v>4</v>
      </c>
      <c r="D15" s="18">
        <v>0</v>
      </c>
      <c r="E15" s="18">
        <v>2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s="13" customFormat="1" ht="12.75">
      <c r="A16" s="12" t="s">
        <v>28</v>
      </c>
      <c r="C16" s="19">
        <f t="shared" si="0"/>
        <v>51240</v>
      </c>
      <c r="D16" s="19">
        <f>+D14+D15</f>
        <v>45038</v>
      </c>
      <c r="E16" s="19">
        <f aca="true" t="shared" si="3" ref="E16:M16">+E14+E15</f>
        <v>4749</v>
      </c>
      <c r="F16" s="19">
        <f t="shared" si="3"/>
        <v>151</v>
      </c>
      <c r="G16" s="19">
        <f t="shared" si="3"/>
        <v>91</v>
      </c>
      <c r="H16" s="19">
        <f t="shared" si="3"/>
        <v>1</v>
      </c>
      <c r="I16" s="19">
        <f t="shared" si="3"/>
        <v>0</v>
      </c>
      <c r="J16" s="19">
        <f t="shared" si="3"/>
        <v>0</v>
      </c>
      <c r="K16" s="19">
        <f t="shared" si="3"/>
        <v>518</v>
      </c>
      <c r="L16" s="19">
        <f t="shared" si="3"/>
        <v>325</v>
      </c>
      <c r="M16" s="19">
        <f t="shared" si="3"/>
        <v>367</v>
      </c>
    </row>
    <row r="17" spans="1:13" s="5" customFormat="1" ht="12.75">
      <c r="A17" s="5" t="s">
        <v>29</v>
      </c>
      <c r="B17" s="5" t="s">
        <v>26</v>
      </c>
      <c r="C17" s="18">
        <f t="shared" si="0"/>
        <v>3352</v>
      </c>
      <c r="D17" s="18">
        <v>2700</v>
      </c>
      <c r="E17" s="18">
        <v>343</v>
      </c>
      <c r="F17" s="18">
        <v>30</v>
      </c>
      <c r="G17" s="18">
        <v>14</v>
      </c>
      <c r="H17" s="18">
        <v>0</v>
      </c>
      <c r="I17" s="18">
        <v>0</v>
      </c>
      <c r="J17" s="18">
        <v>0</v>
      </c>
      <c r="K17" s="18">
        <v>64</v>
      </c>
      <c r="L17" s="18">
        <v>165</v>
      </c>
      <c r="M17" s="18">
        <v>36</v>
      </c>
    </row>
    <row r="18" spans="1:13" s="13" customFormat="1" ht="12.75">
      <c r="A18" s="12" t="s">
        <v>30</v>
      </c>
      <c r="C18" s="19">
        <f t="shared" si="0"/>
        <v>3352</v>
      </c>
      <c r="D18" s="19">
        <f>+D17</f>
        <v>2700</v>
      </c>
      <c r="E18" s="19">
        <f aca="true" t="shared" si="4" ref="E18:M18">+E17</f>
        <v>343</v>
      </c>
      <c r="F18" s="19">
        <f t="shared" si="4"/>
        <v>30</v>
      </c>
      <c r="G18" s="19">
        <f t="shared" si="4"/>
        <v>14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64</v>
      </c>
      <c r="L18" s="19">
        <f t="shared" si="4"/>
        <v>165</v>
      </c>
      <c r="M18" s="19">
        <f t="shared" si="4"/>
        <v>36</v>
      </c>
    </row>
    <row r="19" spans="1:13" s="5" customFormat="1" ht="12.75">
      <c r="A19" s="5" t="s">
        <v>31</v>
      </c>
      <c r="B19" s="5" t="s">
        <v>32</v>
      </c>
      <c r="C19" s="18">
        <f t="shared" si="0"/>
        <v>1301</v>
      </c>
      <c r="D19" s="22">
        <v>1160</v>
      </c>
      <c r="E19" s="22">
        <v>81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51</v>
      </c>
      <c r="L19" s="22">
        <v>0</v>
      </c>
      <c r="M19" s="22">
        <v>8</v>
      </c>
    </row>
    <row r="20" spans="1:13" s="13" customFormat="1" ht="12.75">
      <c r="A20" s="12" t="s">
        <v>33</v>
      </c>
      <c r="C20" s="19">
        <f t="shared" si="0"/>
        <v>1301</v>
      </c>
      <c r="D20" s="19">
        <f>+D19</f>
        <v>1160</v>
      </c>
      <c r="E20" s="19">
        <f aca="true" t="shared" si="5" ref="E20:M20">+E19</f>
        <v>81</v>
      </c>
      <c r="F20" s="19">
        <f t="shared" si="5"/>
        <v>1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51</v>
      </c>
      <c r="L20" s="19">
        <f t="shared" si="5"/>
        <v>0</v>
      </c>
      <c r="M20" s="19">
        <f t="shared" si="5"/>
        <v>8</v>
      </c>
    </row>
    <row r="21" spans="1:13" s="5" customFormat="1" ht="12.75">
      <c r="A21" s="5" t="s">
        <v>34</v>
      </c>
      <c r="B21" s="5" t="s">
        <v>35</v>
      </c>
      <c r="C21" s="18">
        <f t="shared" si="0"/>
        <v>954</v>
      </c>
      <c r="D21" s="22">
        <v>655</v>
      </c>
      <c r="E21" s="22">
        <v>183</v>
      </c>
      <c r="F21" s="22">
        <v>3</v>
      </c>
      <c r="G21" s="22">
        <v>20</v>
      </c>
      <c r="H21" s="22">
        <v>11</v>
      </c>
      <c r="I21" s="22">
        <v>0</v>
      </c>
      <c r="J21" s="22">
        <v>0</v>
      </c>
      <c r="K21" s="22">
        <v>31</v>
      </c>
      <c r="L21" s="22">
        <v>49</v>
      </c>
      <c r="M21" s="22">
        <v>2</v>
      </c>
    </row>
    <row r="22" spans="1:13" s="5" customFormat="1" ht="12.75">
      <c r="A22" s="5" t="s">
        <v>34</v>
      </c>
      <c r="B22" s="5" t="s">
        <v>36</v>
      </c>
      <c r="C22" s="18">
        <f t="shared" si="0"/>
        <v>386</v>
      </c>
      <c r="D22" s="22">
        <v>288</v>
      </c>
      <c r="E22" s="22">
        <v>48</v>
      </c>
      <c r="F22" s="22">
        <v>1</v>
      </c>
      <c r="G22" s="22">
        <v>0</v>
      </c>
      <c r="H22" s="22">
        <v>3</v>
      </c>
      <c r="I22" s="22">
        <v>0</v>
      </c>
      <c r="J22" s="22">
        <v>0</v>
      </c>
      <c r="K22" s="22">
        <v>25</v>
      </c>
      <c r="L22" s="22">
        <v>15</v>
      </c>
      <c r="M22" s="22">
        <v>6</v>
      </c>
    </row>
    <row r="23" spans="1:13" s="5" customFormat="1" ht="12.75">
      <c r="A23" s="5" t="s">
        <v>34</v>
      </c>
      <c r="B23" s="5" t="s">
        <v>37</v>
      </c>
      <c r="C23" s="18">
        <f t="shared" si="0"/>
        <v>4061</v>
      </c>
      <c r="D23" s="22">
        <v>3366</v>
      </c>
      <c r="E23" s="22">
        <v>378</v>
      </c>
      <c r="F23" s="22">
        <v>45</v>
      </c>
      <c r="G23" s="22">
        <v>0</v>
      </c>
      <c r="H23" s="22">
        <v>31</v>
      </c>
      <c r="I23" s="22">
        <v>0</v>
      </c>
      <c r="J23" s="22">
        <v>0</v>
      </c>
      <c r="K23" s="22">
        <v>72</v>
      </c>
      <c r="L23" s="22">
        <v>126</v>
      </c>
      <c r="M23" s="22">
        <v>43</v>
      </c>
    </row>
    <row r="24" spans="1:13" s="13" customFormat="1" ht="12.75">
      <c r="A24" s="12" t="s">
        <v>38</v>
      </c>
      <c r="C24" s="19">
        <f t="shared" si="0"/>
        <v>5401</v>
      </c>
      <c r="D24" s="19">
        <f>+D21+D22+D23</f>
        <v>4309</v>
      </c>
      <c r="E24" s="19">
        <f aca="true" t="shared" si="6" ref="E24:M24">+E21+E22+E23</f>
        <v>609</v>
      </c>
      <c r="F24" s="19">
        <f t="shared" si="6"/>
        <v>49</v>
      </c>
      <c r="G24" s="19">
        <f t="shared" si="6"/>
        <v>20</v>
      </c>
      <c r="H24" s="19">
        <f t="shared" si="6"/>
        <v>45</v>
      </c>
      <c r="I24" s="19">
        <f t="shared" si="6"/>
        <v>0</v>
      </c>
      <c r="J24" s="19">
        <f t="shared" si="6"/>
        <v>0</v>
      </c>
      <c r="K24" s="19">
        <f t="shared" si="6"/>
        <v>128</v>
      </c>
      <c r="L24" s="19">
        <f t="shared" si="6"/>
        <v>190</v>
      </c>
      <c r="M24" s="19">
        <f t="shared" si="6"/>
        <v>51</v>
      </c>
    </row>
    <row r="25" spans="1:13" s="5" customFormat="1" ht="12.75">
      <c r="A25" s="5" t="s">
        <v>39</v>
      </c>
      <c r="B25" s="5" t="s">
        <v>32</v>
      </c>
      <c r="C25" s="18">
        <f t="shared" si="0"/>
        <v>519</v>
      </c>
      <c r="D25" s="22">
        <v>455</v>
      </c>
      <c r="E25" s="22">
        <v>20</v>
      </c>
      <c r="F25" s="22">
        <v>0</v>
      </c>
      <c r="G25" s="22">
        <v>0</v>
      </c>
      <c r="H25" s="22">
        <v>1</v>
      </c>
      <c r="I25" s="22">
        <v>0</v>
      </c>
      <c r="J25" s="22">
        <v>0</v>
      </c>
      <c r="K25" s="22">
        <v>35</v>
      </c>
      <c r="L25" s="22">
        <v>1</v>
      </c>
      <c r="M25" s="22">
        <v>7</v>
      </c>
    </row>
    <row r="26" spans="1:13" s="13" customFormat="1" ht="12.75">
      <c r="A26" s="12" t="s">
        <v>40</v>
      </c>
      <c r="C26" s="19">
        <f t="shared" si="0"/>
        <v>519</v>
      </c>
      <c r="D26" s="19">
        <f>+D25</f>
        <v>455</v>
      </c>
      <c r="E26" s="19">
        <f aca="true" t="shared" si="7" ref="E26:M26">+E25</f>
        <v>20</v>
      </c>
      <c r="F26" s="19">
        <f t="shared" si="7"/>
        <v>0</v>
      </c>
      <c r="G26" s="19">
        <f t="shared" si="7"/>
        <v>0</v>
      </c>
      <c r="H26" s="19">
        <f t="shared" si="7"/>
        <v>1</v>
      </c>
      <c r="I26" s="19">
        <f t="shared" si="7"/>
        <v>0</v>
      </c>
      <c r="J26" s="19">
        <f t="shared" si="7"/>
        <v>0</v>
      </c>
      <c r="K26" s="19">
        <f t="shared" si="7"/>
        <v>35</v>
      </c>
      <c r="L26" s="19">
        <f t="shared" si="7"/>
        <v>1</v>
      </c>
      <c r="M26" s="19">
        <f t="shared" si="7"/>
        <v>7</v>
      </c>
    </row>
    <row r="27" spans="1:13" s="5" customFormat="1" ht="12.75">
      <c r="A27" s="5" t="s">
        <v>41</v>
      </c>
      <c r="B27" s="5" t="s">
        <v>26</v>
      </c>
      <c r="C27" s="18">
        <f t="shared" si="0"/>
        <v>235</v>
      </c>
      <c r="D27" s="22">
        <v>158</v>
      </c>
      <c r="E27" s="22">
        <v>14</v>
      </c>
      <c r="F27" s="22">
        <v>1</v>
      </c>
      <c r="G27" s="22">
        <v>1</v>
      </c>
      <c r="H27" s="22">
        <v>1</v>
      </c>
      <c r="I27" s="22">
        <v>0</v>
      </c>
      <c r="J27" s="22">
        <v>0</v>
      </c>
      <c r="K27" s="22">
        <v>15</v>
      </c>
      <c r="L27" s="22">
        <v>41</v>
      </c>
      <c r="M27" s="22">
        <v>4</v>
      </c>
    </row>
    <row r="28" spans="1:13" s="5" customFormat="1" ht="12.75">
      <c r="A28" s="5" t="s">
        <v>41</v>
      </c>
      <c r="B28" s="5" t="s">
        <v>42</v>
      </c>
      <c r="C28" s="18">
        <f t="shared" si="0"/>
        <v>5140</v>
      </c>
      <c r="D28" s="22">
        <v>4051</v>
      </c>
      <c r="E28" s="22">
        <v>670</v>
      </c>
      <c r="F28" s="22">
        <v>14</v>
      </c>
      <c r="G28" s="22">
        <v>0</v>
      </c>
      <c r="H28" s="22">
        <v>38</v>
      </c>
      <c r="I28" s="22">
        <v>0</v>
      </c>
      <c r="J28" s="22">
        <v>17</v>
      </c>
      <c r="K28" s="22">
        <v>77</v>
      </c>
      <c r="L28" s="22">
        <v>240</v>
      </c>
      <c r="M28" s="22">
        <v>33</v>
      </c>
    </row>
    <row r="29" spans="1:13" s="5" customFormat="1" ht="12.75">
      <c r="A29" s="5" t="s">
        <v>41</v>
      </c>
      <c r="B29" s="5" t="s">
        <v>43</v>
      </c>
      <c r="C29" s="18">
        <f t="shared" si="0"/>
        <v>1846</v>
      </c>
      <c r="D29" s="18">
        <v>1244</v>
      </c>
      <c r="E29" s="18">
        <v>216</v>
      </c>
      <c r="F29" s="18">
        <v>2</v>
      </c>
      <c r="G29" s="18">
        <v>0</v>
      </c>
      <c r="H29" s="18">
        <v>7</v>
      </c>
      <c r="I29" s="18">
        <v>0</v>
      </c>
      <c r="J29" s="18">
        <v>0</v>
      </c>
      <c r="K29" s="18">
        <v>58</v>
      </c>
      <c r="L29" s="18">
        <v>307</v>
      </c>
      <c r="M29" s="18">
        <v>12</v>
      </c>
    </row>
    <row r="30" spans="1:13" s="5" customFormat="1" ht="12.75">
      <c r="A30" s="5" t="s">
        <v>41</v>
      </c>
      <c r="B30" s="5" t="s">
        <v>27</v>
      </c>
      <c r="C30" s="18">
        <f t="shared" si="0"/>
        <v>1</v>
      </c>
      <c r="D30" s="18">
        <v>0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</row>
    <row r="31" spans="1:13" s="13" customFormat="1" ht="12.75">
      <c r="A31" s="12" t="s">
        <v>44</v>
      </c>
      <c r="C31" s="19">
        <f t="shared" si="0"/>
        <v>7222</v>
      </c>
      <c r="D31" s="19">
        <f>+D27+D28+D29+D30</f>
        <v>5453</v>
      </c>
      <c r="E31" s="19">
        <f aca="true" t="shared" si="8" ref="E31:M31">+E27+E28+E29+E30</f>
        <v>901</v>
      </c>
      <c r="F31" s="19">
        <f t="shared" si="8"/>
        <v>17</v>
      </c>
      <c r="G31" s="19">
        <f t="shared" si="8"/>
        <v>1</v>
      </c>
      <c r="H31" s="19">
        <f t="shared" si="8"/>
        <v>46</v>
      </c>
      <c r="I31" s="19">
        <f t="shared" si="8"/>
        <v>0</v>
      </c>
      <c r="J31" s="19">
        <f t="shared" si="8"/>
        <v>17</v>
      </c>
      <c r="K31" s="19">
        <f t="shared" si="8"/>
        <v>150</v>
      </c>
      <c r="L31" s="19">
        <f t="shared" si="8"/>
        <v>588</v>
      </c>
      <c r="M31" s="19">
        <f t="shared" si="8"/>
        <v>49</v>
      </c>
    </row>
    <row r="32" spans="1:13" s="5" customFormat="1" ht="12.75">
      <c r="A32" s="5" t="s">
        <v>45</v>
      </c>
      <c r="B32" s="5" t="s">
        <v>32</v>
      </c>
      <c r="C32" s="18">
        <f t="shared" si="0"/>
        <v>426</v>
      </c>
      <c r="D32" s="18">
        <v>357</v>
      </c>
      <c r="E32" s="18">
        <v>40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20</v>
      </c>
      <c r="L32" s="18">
        <v>1</v>
      </c>
      <c r="M32" s="18">
        <v>6</v>
      </c>
    </row>
    <row r="33" spans="1:13" s="13" customFormat="1" ht="12.75">
      <c r="A33" s="12" t="s">
        <v>46</v>
      </c>
      <c r="C33" s="19">
        <f t="shared" si="0"/>
        <v>426</v>
      </c>
      <c r="D33" s="19">
        <f>+D32</f>
        <v>357</v>
      </c>
      <c r="E33" s="19">
        <f aca="true" t="shared" si="9" ref="E33:M33">+E32</f>
        <v>40</v>
      </c>
      <c r="F33" s="19">
        <f t="shared" si="9"/>
        <v>0</v>
      </c>
      <c r="G33" s="19">
        <f t="shared" si="9"/>
        <v>0</v>
      </c>
      <c r="H33" s="19">
        <f t="shared" si="9"/>
        <v>2</v>
      </c>
      <c r="I33" s="19">
        <f t="shared" si="9"/>
        <v>0</v>
      </c>
      <c r="J33" s="19">
        <f t="shared" si="9"/>
        <v>0</v>
      </c>
      <c r="K33" s="19">
        <f t="shared" si="9"/>
        <v>20</v>
      </c>
      <c r="L33" s="19">
        <f t="shared" si="9"/>
        <v>1</v>
      </c>
      <c r="M33" s="19">
        <f t="shared" si="9"/>
        <v>6</v>
      </c>
    </row>
    <row r="34" spans="1:13" s="5" customFormat="1" ht="12.75">
      <c r="A34" s="5" t="s">
        <v>47</v>
      </c>
      <c r="B34" s="5" t="s">
        <v>48</v>
      </c>
      <c r="C34" s="18">
        <f t="shared" si="0"/>
        <v>43</v>
      </c>
      <c r="D34" s="18">
        <v>11</v>
      </c>
      <c r="E34" s="18">
        <v>5</v>
      </c>
      <c r="F34" s="18">
        <v>0</v>
      </c>
      <c r="G34" s="18">
        <v>0</v>
      </c>
      <c r="H34" s="18">
        <v>2</v>
      </c>
      <c r="I34" s="18">
        <v>0</v>
      </c>
      <c r="J34" s="18">
        <v>0</v>
      </c>
      <c r="K34" s="18">
        <v>11</v>
      </c>
      <c r="L34" s="18">
        <v>14</v>
      </c>
      <c r="M34" s="18">
        <v>0</v>
      </c>
    </row>
    <row r="35" spans="1:13" s="5" customFormat="1" ht="12.75">
      <c r="A35" s="5" t="s">
        <v>47</v>
      </c>
      <c r="B35" s="5" t="s">
        <v>49</v>
      </c>
      <c r="C35" s="18">
        <f t="shared" si="0"/>
        <v>3272</v>
      </c>
      <c r="D35" s="22">
        <v>2578</v>
      </c>
      <c r="E35" s="22">
        <v>423</v>
      </c>
      <c r="F35" s="22">
        <v>19</v>
      </c>
      <c r="G35" s="22">
        <v>15</v>
      </c>
      <c r="H35" s="22">
        <v>2</v>
      </c>
      <c r="I35" s="22">
        <v>0</v>
      </c>
      <c r="J35" s="22">
        <v>0</v>
      </c>
      <c r="K35" s="22">
        <v>88</v>
      </c>
      <c r="L35" s="22">
        <v>110</v>
      </c>
      <c r="M35" s="22">
        <v>37</v>
      </c>
    </row>
    <row r="36" spans="1:13" s="5" customFormat="1" ht="12.75">
      <c r="A36" s="5" t="s">
        <v>47</v>
      </c>
      <c r="B36" t="s">
        <v>99</v>
      </c>
      <c r="C36" s="18">
        <f t="shared" si="0"/>
        <v>27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27</v>
      </c>
      <c r="M36" s="22">
        <v>0</v>
      </c>
    </row>
    <row r="37" spans="1:13" s="5" customFormat="1" ht="12.75">
      <c r="A37" s="5" t="s">
        <v>47</v>
      </c>
      <c r="B37" s="5" t="s">
        <v>51</v>
      </c>
      <c r="C37" s="18">
        <f t="shared" si="0"/>
        <v>1134</v>
      </c>
      <c r="D37" s="22">
        <v>866</v>
      </c>
      <c r="E37" s="22">
        <v>140</v>
      </c>
      <c r="F37" s="22">
        <v>7</v>
      </c>
      <c r="G37" s="22">
        <v>0</v>
      </c>
      <c r="H37" s="22">
        <v>7</v>
      </c>
      <c r="I37" s="22">
        <v>0</v>
      </c>
      <c r="J37" s="22">
        <v>0</v>
      </c>
      <c r="K37" s="22">
        <v>27</v>
      </c>
      <c r="L37" s="22">
        <v>69</v>
      </c>
      <c r="M37" s="22">
        <v>18</v>
      </c>
    </row>
    <row r="38" spans="1:13" s="13" customFormat="1" ht="12.75">
      <c r="A38" s="12" t="s">
        <v>52</v>
      </c>
      <c r="C38" s="19">
        <f t="shared" si="0"/>
        <v>4476</v>
      </c>
      <c r="D38" s="19">
        <f>+D34+D35+D36+D37</f>
        <v>3455</v>
      </c>
      <c r="E38" s="19">
        <f aca="true" t="shared" si="10" ref="E38:M38">+E34+E35+E36+E37</f>
        <v>568</v>
      </c>
      <c r="F38" s="19">
        <f t="shared" si="10"/>
        <v>26</v>
      </c>
      <c r="G38" s="19">
        <f t="shared" si="10"/>
        <v>15</v>
      </c>
      <c r="H38" s="19">
        <f t="shared" si="10"/>
        <v>11</v>
      </c>
      <c r="I38" s="19">
        <f t="shared" si="10"/>
        <v>0</v>
      </c>
      <c r="J38" s="19">
        <f t="shared" si="10"/>
        <v>0</v>
      </c>
      <c r="K38" s="19">
        <f t="shared" si="10"/>
        <v>126</v>
      </c>
      <c r="L38" s="19">
        <f t="shared" si="10"/>
        <v>220</v>
      </c>
      <c r="M38" s="19">
        <f t="shared" si="10"/>
        <v>55</v>
      </c>
    </row>
    <row r="39" spans="1:13" s="5" customFormat="1" ht="12.75">
      <c r="A39" s="5" t="s">
        <v>53</v>
      </c>
      <c r="B39" s="5" t="s">
        <v>54</v>
      </c>
      <c r="C39" s="18">
        <f t="shared" si="0"/>
        <v>243</v>
      </c>
      <c r="D39" s="22">
        <v>162</v>
      </c>
      <c r="E39" s="22">
        <v>11</v>
      </c>
      <c r="F39" s="22">
        <v>0</v>
      </c>
      <c r="G39" s="22">
        <v>0</v>
      </c>
      <c r="H39" s="22">
        <v>1</v>
      </c>
      <c r="I39" s="22">
        <v>0</v>
      </c>
      <c r="J39" s="22">
        <v>0</v>
      </c>
      <c r="K39" s="22">
        <v>18</v>
      </c>
      <c r="L39" s="22">
        <v>40</v>
      </c>
      <c r="M39" s="22">
        <v>11</v>
      </c>
    </row>
    <row r="40" spans="1:13" s="5" customFormat="1" ht="12.75">
      <c r="A40" s="5" t="s">
        <v>53</v>
      </c>
      <c r="B40" s="5" t="s">
        <v>55</v>
      </c>
      <c r="C40" s="18">
        <f t="shared" si="0"/>
        <v>1522</v>
      </c>
      <c r="D40" s="22">
        <v>1214</v>
      </c>
      <c r="E40" s="22">
        <v>198</v>
      </c>
      <c r="F40" s="22">
        <v>12</v>
      </c>
      <c r="G40" s="22">
        <v>0</v>
      </c>
      <c r="H40" s="22">
        <v>10</v>
      </c>
      <c r="I40" s="22">
        <v>0</v>
      </c>
      <c r="J40" s="22">
        <v>0</v>
      </c>
      <c r="K40" s="22">
        <v>24</v>
      </c>
      <c r="L40" s="22">
        <v>54</v>
      </c>
      <c r="M40" s="22">
        <v>10</v>
      </c>
    </row>
    <row r="41" spans="1:13" s="5" customFormat="1" ht="12.75">
      <c r="A41" s="5" t="s">
        <v>53</v>
      </c>
      <c r="B41" s="5" t="s">
        <v>56</v>
      </c>
      <c r="C41" s="18">
        <f t="shared" si="0"/>
        <v>1513</v>
      </c>
      <c r="D41" s="22">
        <v>1229</v>
      </c>
      <c r="E41" s="22">
        <v>136</v>
      </c>
      <c r="F41" s="22">
        <v>12</v>
      </c>
      <c r="G41" s="22">
        <v>0</v>
      </c>
      <c r="H41" s="22">
        <v>13</v>
      </c>
      <c r="I41" s="22">
        <v>0</v>
      </c>
      <c r="J41" s="22">
        <v>0</v>
      </c>
      <c r="K41" s="22">
        <v>28</v>
      </c>
      <c r="L41" s="22">
        <v>75</v>
      </c>
      <c r="M41" s="22">
        <v>20</v>
      </c>
    </row>
    <row r="42" spans="1:13" s="5" customFormat="1" ht="12.75">
      <c r="A42" s="5" t="s">
        <v>53</v>
      </c>
      <c r="B42" s="5" t="s">
        <v>57</v>
      </c>
      <c r="C42" s="18">
        <f t="shared" si="0"/>
        <v>986</v>
      </c>
      <c r="D42" s="22">
        <v>824</v>
      </c>
      <c r="E42" s="22">
        <v>99</v>
      </c>
      <c r="F42" s="22">
        <v>3</v>
      </c>
      <c r="G42" s="22">
        <v>0</v>
      </c>
      <c r="H42" s="22">
        <v>7</v>
      </c>
      <c r="I42" s="22">
        <v>0</v>
      </c>
      <c r="J42" s="22">
        <v>0</v>
      </c>
      <c r="K42" s="22">
        <v>23</v>
      </c>
      <c r="L42" s="22">
        <v>17</v>
      </c>
      <c r="M42" s="22">
        <v>13</v>
      </c>
    </row>
    <row r="43" spans="1:13" s="13" customFormat="1" ht="12.75">
      <c r="A43" s="12" t="s">
        <v>58</v>
      </c>
      <c r="C43" s="19">
        <f t="shared" si="0"/>
        <v>4264</v>
      </c>
      <c r="D43" s="19">
        <f>+D39+D40+D41+D42</f>
        <v>3429</v>
      </c>
      <c r="E43" s="19">
        <f aca="true" t="shared" si="11" ref="E43:M43">+E39+E40+E41+E42</f>
        <v>444</v>
      </c>
      <c r="F43" s="19">
        <f t="shared" si="11"/>
        <v>27</v>
      </c>
      <c r="G43" s="19">
        <f t="shared" si="11"/>
        <v>0</v>
      </c>
      <c r="H43" s="19">
        <f t="shared" si="11"/>
        <v>31</v>
      </c>
      <c r="I43" s="19">
        <f t="shared" si="11"/>
        <v>0</v>
      </c>
      <c r="J43" s="19">
        <f t="shared" si="11"/>
        <v>0</v>
      </c>
      <c r="K43" s="19">
        <f t="shared" si="11"/>
        <v>93</v>
      </c>
      <c r="L43" s="19">
        <f t="shared" si="11"/>
        <v>186</v>
      </c>
      <c r="M43" s="19">
        <f t="shared" si="11"/>
        <v>54</v>
      </c>
    </row>
    <row r="44" spans="1:13" s="5" customFormat="1" ht="12.75">
      <c r="A44" s="5" t="s">
        <v>59</v>
      </c>
      <c r="B44" s="5" t="s">
        <v>32</v>
      </c>
      <c r="C44" s="18">
        <f t="shared" si="0"/>
        <v>140</v>
      </c>
      <c r="D44" s="22">
        <v>98</v>
      </c>
      <c r="E44" s="22">
        <v>9</v>
      </c>
      <c r="F44" s="22">
        <v>1</v>
      </c>
      <c r="G44" s="22">
        <v>0</v>
      </c>
      <c r="H44" s="22">
        <v>1</v>
      </c>
      <c r="I44" s="22">
        <v>0</v>
      </c>
      <c r="J44" s="22">
        <v>0</v>
      </c>
      <c r="K44" s="22">
        <v>11</v>
      </c>
      <c r="L44" s="22">
        <v>20</v>
      </c>
      <c r="M44" s="22">
        <v>0</v>
      </c>
    </row>
    <row r="45" spans="1:13" s="13" customFormat="1" ht="12.75">
      <c r="A45" s="12" t="s">
        <v>60</v>
      </c>
      <c r="C45" s="19">
        <f t="shared" si="0"/>
        <v>140</v>
      </c>
      <c r="D45" s="19">
        <f>+D44</f>
        <v>98</v>
      </c>
      <c r="E45" s="19">
        <f aca="true" t="shared" si="12" ref="E45:M45">+E44</f>
        <v>9</v>
      </c>
      <c r="F45" s="19">
        <f t="shared" si="12"/>
        <v>1</v>
      </c>
      <c r="G45" s="19">
        <f t="shared" si="12"/>
        <v>0</v>
      </c>
      <c r="H45" s="19">
        <f t="shared" si="12"/>
        <v>1</v>
      </c>
      <c r="I45" s="19">
        <f t="shared" si="12"/>
        <v>0</v>
      </c>
      <c r="J45" s="19">
        <f t="shared" si="12"/>
        <v>0</v>
      </c>
      <c r="K45" s="19">
        <f t="shared" si="12"/>
        <v>11</v>
      </c>
      <c r="L45" s="19">
        <f t="shared" si="12"/>
        <v>20</v>
      </c>
      <c r="M45" s="19">
        <f t="shared" si="12"/>
        <v>0</v>
      </c>
    </row>
    <row r="46" spans="1:13" s="5" customFormat="1" ht="12.75">
      <c r="A46" s="5" t="s">
        <v>61</v>
      </c>
      <c r="B46" s="5" t="s">
        <v>32</v>
      </c>
      <c r="C46" s="18">
        <f t="shared" si="0"/>
        <v>162</v>
      </c>
      <c r="D46" s="22">
        <v>126</v>
      </c>
      <c r="E46" s="22">
        <v>11</v>
      </c>
      <c r="F46" s="22">
        <v>0</v>
      </c>
      <c r="G46" s="22">
        <v>0</v>
      </c>
      <c r="H46" s="22">
        <v>1</v>
      </c>
      <c r="I46" s="22">
        <v>0</v>
      </c>
      <c r="J46" s="22">
        <v>0</v>
      </c>
      <c r="K46" s="22">
        <v>13</v>
      </c>
      <c r="L46" s="22">
        <v>11</v>
      </c>
      <c r="M46" s="22">
        <v>0</v>
      </c>
    </row>
    <row r="47" spans="1:13" s="13" customFormat="1" ht="12.75">
      <c r="A47" s="12" t="s">
        <v>62</v>
      </c>
      <c r="C47" s="19">
        <f t="shared" si="0"/>
        <v>162</v>
      </c>
      <c r="D47" s="19">
        <f>+D46</f>
        <v>126</v>
      </c>
      <c r="E47" s="19">
        <f aca="true" t="shared" si="13" ref="E47:M47">+E46</f>
        <v>11</v>
      </c>
      <c r="F47" s="19">
        <f t="shared" si="13"/>
        <v>0</v>
      </c>
      <c r="G47" s="19">
        <f t="shared" si="13"/>
        <v>0</v>
      </c>
      <c r="H47" s="19">
        <f t="shared" si="13"/>
        <v>1</v>
      </c>
      <c r="I47" s="19">
        <f t="shared" si="13"/>
        <v>0</v>
      </c>
      <c r="J47" s="19">
        <f t="shared" si="13"/>
        <v>0</v>
      </c>
      <c r="K47" s="19">
        <f t="shared" si="13"/>
        <v>13</v>
      </c>
      <c r="L47" s="19">
        <f t="shared" si="13"/>
        <v>11</v>
      </c>
      <c r="M47" s="19">
        <f t="shared" si="13"/>
        <v>0</v>
      </c>
    </row>
    <row r="48" spans="1:13" s="5" customFormat="1" ht="12.75">
      <c r="A48" s="5" t="s">
        <v>63</v>
      </c>
      <c r="B48" s="5" t="s">
        <v>64</v>
      </c>
      <c r="C48" s="18">
        <f t="shared" si="0"/>
        <v>4041</v>
      </c>
      <c r="D48" s="18">
        <v>3476</v>
      </c>
      <c r="E48" s="18">
        <v>207</v>
      </c>
      <c r="F48" s="18">
        <v>138</v>
      </c>
      <c r="G48" s="18">
        <v>0</v>
      </c>
      <c r="H48" s="18">
        <v>1</v>
      </c>
      <c r="I48" s="18">
        <v>0</v>
      </c>
      <c r="J48" s="18">
        <v>0</v>
      </c>
      <c r="K48" s="18">
        <v>130</v>
      </c>
      <c r="L48" s="18">
        <v>54</v>
      </c>
      <c r="M48" s="18">
        <v>35</v>
      </c>
    </row>
    <row r="49" spans="1:13" s="13" customFormat="1" ht="12.75">
      <c r="A49" s="12" t="s">
        <v>65</v>
      </c>
      <c r="C49" s="19">
        <f t="shared" si="0"/>
        <v>4041</v>
      </c>
      <c r="D49" s="19">
        <f>+D48</f>
        <v>3476</v>
      </c>
      <c r="E49" s="19">
        <f aca="true" t="shared" si="14" ref="E49:M49">+E48</f>
        <v>207</v>
      </c>
      <c r="F49" s="19">
        <f t="shared" si="14"/>
        <v>138</v>
      </c>
      <c r="G49" s="19">
        <f t="shared" si="14"/>
        <v>0</v>
      </c>
      <c r="H49" s="19">
        <f t="shared" si="14"/>
        <v>1</v>
      </c>
      <c r="I49" s="19">
        <f t="shared" si="14"/>
        <v>0</v>
      </c>
      <c r="J49" s="19">
        <f t="shared" si="14"/>
        <v>0</v>
      </c>
      <c r="K49" s="19">
        <f t="shared" si="14"/>
        <v>130</v>
      </c>
      <c r="L49" s="19">
        <f t="shared" si="14"/>
        <v>54</v>
      </c>
      <c r="M49" s="19">
        <f t="shared" si="14"/>
        <v>35</v>
      </c>
    </row>
    <row r="50" spans="1:13" s="5" customFormat="1" ht="12.75">
      <c r="A50" s="5" t="s">
        <v>66</v>
      </c>
      <c r="B50" s="5" t="s">
        <v>67</v>
      </c>
      <c r="C50" s="18">
        <f t="shared" si="0"/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13" s="5" customFormat="1" ht="12.75">
      <c r="A51" s="5" t="s">
        <v>66</v>
      </c>
      <c r="B51" s="5" t="s">
        <v>68</v>
      </c>
      <c r="C51" s="18">
        <f t="shared" si="0"/>
        <v>28595</v>
      </c>
      <c r="D51" s="22">
        <v>24092</v>
      </c>
      <c r="E51" s="22">
        <v>3538</v>
      </c>
      <c r="F51" s="22">
        <v>178</v>
      </c>
      <c r="G51" s="22">
        <v>1</v>
      </c>
      <c r="H51" s="22">
        <v>1</v>
      </c>
      <c r="I51" s="22">
        <v>0</v>
      </c>
      <c r="J51" s="22">
        <v>0</v>
      </c>
      <c r="K51" s="22">
        <v>291</v>
      </c>
      <c r="L51" s="22">
        <v>229</v>
      </c>
      <c r="M51" s="22">
        <v>265</v>
      </c>
    </row>
    <row r="52" spans="1:13" s="5" customFormat="1" ht="12.75">
      <c r="A52" s="5" t="s">
        <v>66</v>
      </c>
      <c r="B52" s="5" t="s">
        <v>27</v>
      </c>
      <c r="C52" s="18">
        <f t="shared" si="0"/>
        <v>3.2</v>
      </c>
      <c r="D52" s="18">
        <v>0</v>
      </c>
      <c r="E52" s="18">
        <v>1.2</v>
      </c>
      <c r="F52" s="18">
        <v>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</row>
    <row r="53" spans="1:13" s="13" customFormat="1" ht="12.75">
      <c r="A53" s="12" t="s">
        <v>69</v>
      </c>
      <c r="C53" s="19">
        <f t="shared" si="0"/>
        <v>28598.2</v>
      </c>
      <c r="D53" s="19">
        <f>+D50+D51+D52</f>
        <v>24092</v>
      </c>
      <c r="E53" s="19">
        <f aca="true" t="shared" si="15" ref="E53:M53">+E50+E51+E52</f>
        <v>3539.2</v>
      </c>
      <c r="F53" s="19">
        <f t="shared" si="15"/>
        <v>180</v>
      </c>
      <c r="G53" s="19">
        <f t="shared" si="15"/>
        <v>1</v>
      </c>
      <c r="H53" s="19">
        <f t="shared" si="15"/>
        <v>1</v>
      </c>
      <c r="I53" s="19">
        <f t="shared" si="15"/>
        <v>0</v>
      </c>
      <c r="J53" s="19">
        <f t="shared" si="15"/>
        <v>0</v>
      </c>
      <c r="K53" s="19">
        <f t="shared" si="15"/>
        <v>291</v>
      </c>
      <c r="L53" s="19">
        <f t="shared" si="15"/>
        <v>229</v>
      </c>
      <c r="M53" s="19">
        <f t="shared" si="15"/>
        <v>265</v>
      </c>
    </row>
    <row r="54" spans="1:13" s="5" customFormat="1" ht="12.75">
      <c r="A54" s="5" t="s">
        <v>70</v>
      </c>
      <c r="B54" s="5" t="s">
        <v>32</v>
      </c>
      <c r="C54" s="18">
        <f>SUM(D54:M54)</f>
        <v>162</v>
      </c>
      <c r="D54" s="22">
        <v>101</v>
      </c>
      <c r="E54" s="22">
        <v>13</v>
      </c>
      <c r="F54" s="22">
        <v>1</v>
      </c>
      <c r="G54" s="22">
        <v>0</v>
      </c>
      <c r="H54" s="22">
        <v>1</v>
      </c>
      <c r="I54" s="22">
        <v>0</v>
      </c>
      <c r="J54" s="22">
        <v>0</v>
      </c>
      <c r="K54" s="22">
        <v>43</v>
      </c>
      <c r="L54" s="22">
        <v>2</v>
      </c>
      <c r="M54" s="22">
        <v>1</v>
      </c>
    </row>
    <row r="55" spans="1:13" s="5" customFormat="1" ht="12.75">
      <c r="A55" s="5" t="s">
        <v>70</v>
      </c>
      <c r="B55" s="5" t="s">
        <v>71</v>
      </c>
      <c r="C55" s="18">
        <f>SUM(D55:M55)</f>
        <v>3590</v>
      </c>
      <c r="D55" s="18">
        <v>2917</v>
      </c>
      <c r="E55" s="18">
        <v>327</v>
      </c>
      <c r="F55" s="18">
        <v>22</v>
      </c>
      <c r="G55" s="18">
        <v>2</v>
      </c>
      <c r="H55" s="18">
        <v>1</v>
      </c>
      <c r="I55" s="18">
        <v>0</v>
      </c>
      <c r="J55" s="18">
        <v>6</v>
      </c>
      <c r="K55" s="18">
        <v>147</v>
      </c>
      <c r="L55" s="18">
        <v>163</v>
      </c>
      <c r="M55" s="18">
        <v>5</v>
      </c>
    </row>
    <row r="56" spans="1:13" s="13" customFormat="1" ht="12.75">
      <c r="A56" s="12" t="s">
        <v>72</v>
      </c>
      <c r="C56" s="19">
        <f t="shared" si="0"/>
        <v>3752</v>
      </c>
      <c r="D56" s="19">
        <f>+D54+D55</f>
        <v>3018</v>
      </c>
      <c r="E56" s="19">
        <f aca="true" t="shared" si="16" ref="E56:M56">+E54+E55</f>
        <v>340</v>
      </c>
      <c r="F56" s="19">
        <f t="shared" si="16"/>
        <v>23</v>
      </c>
      <c r="G56" s="19">
        <f t="shared" si="16"/>
        <v>2</v>
      </c>
      <c r="H56" s="19">
        <f t="shared" si="16"/>
        <v>2</v>
      </c>
      <c r="I56" s="19">
        <f t="shared" si="16"/>
        <v>0</v>
      </c>
      <c r="J56" s="19">
        <f t="shared" si="16"/>
        <v>6</v>
      </c>
      <c r="K56" s="19">
        <f t="shared" si="16"/>
        <v>190</v>
      </c>
      <c r="L56" s="19">
        <f t="shared" si="16"/>
        <v>165</v>
      </c>
      <c r="M56" s="19">
        <f t="shared" si="16"/>
        <v>6</v>
      </c>
    </row>
    <row r="57" spans="1:13" s="5" customFormat="1" ht="12.75">
      <c r="A57" s="5" t="s">
        <v>73</v>
      </c>
      <c r="B57" s="5" t="s">
        <v>74</v>
      </c>
      <c r="C57" s="18">
        <f t="shared" si="0"/>
        <v>350</v>
      </c>
      <c r="D57" s="22">
        <v>239</v>
      </c>
      <c r="E57" s="22">
        <v>50</v>
      </c>
      <c r="F57" s="22">
        <v>1</v>
      </c>
      <c r="G57" s="22">
        <v>0</v>
      </c>
      <c r="H57" s="22">
        <v>1</v>
      </c>
      <c r="I57" s="22">
        <v>0</v>
      </c>
      <c r="J57" s="22">
        <v>0</v>
      </c>
      <c r="K57" s="22">
        <v>12</v>
      </c>
      <c r="L57" s="22">
        <v>47</v>
      </c>
      <c r="M57" s="22">
        <v>0</v>
      </c>
    </row>
    <row r="58" spans="1:13" s="5" customFormat="1" ht="12.75">
      <c r="A58" s="5" t="s">
        <v>73</v>
      </c>
      <c r="B58" s="5" t="s">
        <v>67</v>
      </c>
      <c r="C58" s="18">
        <f t="shared" si="0"/>
        <v>3028</v>
      </c>
      <c r="D58" s="22">
        <v>2238</v>
      </c>
      <c r="E58" s="22">
        <v>363</v>
      </c>
      <c r="F58" s="22">
        <v>10</v>
      </c>
      <c r="G58" s="22">
        <v>0</v>
      </c>
      <c r="H58" s="22">
        <v>7</v>
      </c>
      <c r="I58" s="22">
        <v>0</v>
      </c>
      <c r="J58" s="22">
        <v>0</v>
      </c>
      <c r="K58" s="22">
        <v>96</v>
      </c>
      <c r="L58" s="22">
        <v>282</v>
      </c>
      <c r="M58" s="22">
        <v>32</v>
      </c>
    </row>
    <row r="59" spans="1:13" s="5" customFormat="1" ht="12.75">
      <c r="A59" s="5" t="s">
        <v>73</v>
      </c>
      <c r="B59" s="5" t="s">
        <v>75</v>
      </c>
      <c r="C59" s="18">
        <f t="shared" si="0"/>
        <v>1610</v>
      </c>
      <c r="D59" s="23">
        <v>1308</v>
      </c>
      <c r="E59" s="23">
        <v>215</v>
      </c>
      <c r="F59" s="23">
        <v>3</v>
      </c>
      <c r="G59" s="23">
        <v>0</v>
      </c>
      <c r="H59" s="23">
        <v>1</v>
      </c>
      <c r="I59" s="23">
        <v>0</v>
      </c>
      <c r="J59" s="23">
        <v>0</v>
      </c>
      <c r="K59" s="23">
        <v>27</v>
      </c>
      <c r="L59" s="23">
        <v>45</v>
      </c>
      <c r="M59" s="23">
        <v>11</v>
      </c>
    </row>
    <row r="60" spans="1:13" s="13" customFormat="1" ht="12.75">
      <c r="A60" s="12" t="s">
        <v>76</v>
      </c>
      <c r="C60" s="19">
        <f t="shared" si="0"/>
        <v>4988</v>
      </c>
      <c r="D60" s="19">
        <f>+D57+D58+D59</f>
        <v>3785</v>
      </c>
      <c r="E60" s="19">
        <f aca="true" t="shared" si="17" ref="E60:M60">+E57+E58+E59</f>
        <v>628</v>
      </c>
      <c r="F60" s="19">
        <f t="shared" si="17"/>
        <v>14</v>
      </c>
      <c r="G60" s="19">
        <f t="shared" si="17"/>
        <v>0</v>
      </c>
      <c r="H60" s="19">
        <f t="shared" si="17"/>
        <v>9</v>
      </c>
      <c r="I60" s="19">
        <f t="shared" si="17"/>
        <v>0</v>
      </c>
      <c r="J60" s="19">
        <f t="shared" si="17"/>
        <v>0</v>
      </c>
      <c r="K60" s="19">
        <f t="shared" si="17"/>
        <v>135</v>
      </c>
      <c r="L60" s="19">
        <f t="shared" si="17"/>
        <v>374</v>
      </c>
      <c r="M60" s="19">
        <f t="shared" si="17"/>
        <v>43</v>
      </c>
    </row>
    <row r="61" spans="1:13" s="5" customFormat="1" ht="12.75">
      <c r="A61" s="5" t="s">
        <v>77</v>
      </c>
      <c r="B61" s="5" t="s">
        <v>78</v>
      </c>
      <c r="C61" s="18">
        <f t="shared" si="0"/>
        <v>2072</v>
      </c>
      <c r="D61" s="18">
        <v>1417</v>
      </c>
      <c r="E61" s="18">
        <v>337</v>
      </c>
      <c r="F61" s="18">
        <v>0</v>
      </c>
      <c r="G61" s="18">
        <v>0</v>
      </c>
      <c r="H61" s="18">
        <v>14</v>
      </c>
      <c r="I61" s="18">
        <v>0</v>
      </c>
      <c r="J61" s="18">
        <v>0</v>
      </c>
      <c r="K61" s="18">
        <v>82</v>
      </c>
      <c r="L61" s="18">
        <v>205</v>
      </c>
      <c r="M61" s="18">
        <v>17</v>
      </c>
    </row>
    <row r="62" spans="1:13" s="5" customFormat="1" ht="12.75">
      <c r="A62" s="5" t="s">
        <v>77</v>
      </c>
      <c r="B62" s="5" t="s">
        <v>79</v>
      </c>
      <c r="C62" s="18">
        <f t="shared" si="0"/>
        <v>1663</v>
      </c>
      <c r="D62" s="18">
        <v>1350</v>
      </c>
      <c r="E62" s="18">
        <v>174</v>
      </c>
      <c r="F62" s="18">
        <v>3</v>
      </c>
      <c r="G62" s="18">
        <v>0</v>
      </c>
      <c r="H62" s="18">
        <v>9</v>
      </c>
      <c r="I62" s="18">
        <v>0</v>
      </c>
      <c r="J62" s="18">
        <v>0</v>
      </c>
      <c r="K62" s="18">
        <v>34</v>
      </c>
      <c r="L62" s="18">
        <v>93</v>
      </c>
      <c r="M62" s="18">
        <v>0</v>
      </c>
    </row>
    <row r="63" spans="1:13" s="5" customFormat="1" ht="12.75">
      <c r="A63" s="5" t="s">
        <v>77</v>
      </c>
      <c r="B63" s="5" t="s">
        <v>36</v>
      </c>
      <c r="C63" s="18">
        <f t="shared" si="0"/>
        <v>1332</v>
      </c>
      <c r="D63" s="18">
        <v>1054</v>
      </c>
      <c r="E63" s="18">
        <v>166</v>
      </c>
      <c r="F63" s="18">
        <v>3</v>
      </c>
      <c r="G63" s="18">
        <v>0</v>
      </c>
      <c r="H63" s="18">
        <v>10</v>
      </c>
      <c r="I63" s="18">
        <v>0</v>
      </c>
      <c r="J63" s="18">
        <v>0</v>
      </c>
      <c r="K63" s="18">
        <v>47</v>
      </c>
      <c r="L63" s="18">
        <v>35</v>
      </c>
      <c r="M63" s="18">
        <v>17</v>
      </c>
    </row>
    <row r="64" spans="1:13" s="13" customFormat="1" ht="12.75">
      <c r="A64" s="12" t="s">
        <v>80</v>
      </c>
      <c r="C64" s="19">
        <f t="shared" si="0"/>
        <v>5067</v>
      </c>
      <c r="D64" s="19">
        <f>+D61+D62+D63</f>
        <v>3821</v>
      </c>
      <c r="E64" s="19">
        <f aca="true" t="shared" si="18" ref="E64:M64">+E61+E62+E63</f>
        <v>677</v>
      </c>
      <c r="F64" s="19">
        <f t="shared" si="18"/>
        <v>6</v>
      </c>
      <c r="G64" s="19">
        <f t="shared" si="18"/>
        <v>0</v>
      </c>
      <c r="H64" s="19">
        <f t="shared" si="18"/>
        <v>33</v>
      </c>
      <c r="I64" s="19">
        <f t="shared" si="18"/>
        <v>0</v>
      </c>
      <c r="J64" s="19">
        <f t="shared" si="18"/>
        <v>0</v>
      </c>
      <c r="K64" s="19">
        <f t="shared" si="18"/>
        <v>163</v>
      </c>
      <c r="L64" s="19">
        <f t="shared" si="18"/>
        <v>333</v>
      </c>
      <c r="M64" s="19">
        <f t="shared" si="18"/>
        <v>34</v>
      </c>
    </row>
    <row r="65" spans="1:13" s="5" customFormat="1" ht="12.75">
      <c r="A65" s="5" t="s">
        <v>81</v>
      </c>
      <c r="B65" s="5" t="s">
        <v>36</v>
      </c>
      <c r="C65" s="18">
        <f t="shared" si="0"/>
        <v>4194</v>
      </c>
      <c r="D65" s="22">
        <v>3260</v>
      </c>
      <c r="E65" s="22">
        <v>650</v>
      </c>
      <c r="F65" s="22">
        <v>20</v>
      </c>
      <c r="G65" s="22">
        <v>0</v>
      </c>
      <c r="H65" s="22">
        <v>32</v>
      </c>
      <c r="I65" s="22">
        <v>0</v>
      </c>
      <c r="J65" s="22">
        <v>0</v>
      </c>
      <c r="K65" s="22">
        <v>97</v>
      </c>
      <c r="L65" s="22">
        <v>84</v>
      </c>
      <c r="M65" s="22">
        <v>51</v>
      </c>
    </row>
    <row r="66" spans="1:13" s="5" customFormat="1" ht="12.75">
      <c r="A66" s="5" t="s">
        <v>81</v>
      </c>
      <c r="B66" s="5" t="s">
        <v>82</v>
      </c>
      <c r="C66" s="18">
        <f t="shared" si="0"/>
        <v>48483</v>
      </c>
      <c r="D66" s="18">
        <v>35687</v>
      </c>
      <c r="E66" s="18">
        <v>7215</v>
      </c>
      <c r="F66" s="18">
        <v>276</v>
      </c>
      <c r="G66" s="18">
        <v>0</v>
      </c>
      <c r="H66" s="18">
        <v>398</v>
      </c>
      <c r="I66" s="18">
        <v>0</v>
      </c>
      <c r="J66" s="18">
        <v>0</v>
      </c>
      <c r="K66" s="18">
        <v>1072</v>
      </c>
      <c r="L66" s="18">
        <v>3115</v>
      </c>
      <c r="M66" s="18">
        <v>720</v>
      </c>
    </row>
    <row r="67" spans="1:13" s="5" customFormat="1" ht="12.75">
      <c r="A67" s="5" t="s">
        <v>81</v>
      </c>
      <c r="B67" s="5" t="s">
        <v>27</v>
      </c>
      <c r="C67" s="18">
        <f t="shared" si="0"/>
        <v>1</v>
      </c>
      <c r="D67" s="18">
        <v>0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</row>
    <row r="68" spans="1:13" s="13" customFormat="1" ht="12.75">
      <c r="A68" s="12" t="s">
        <v>83</v>
      </c>
      <c r="C68" s="19">
        <f t="shared" si="0"/>
        <v>52678</v>
      </c>
      <c r="D68" s="19">
        <f>+D65+D66+D67</f>
        <v>38947</v>
      </c>
      <c r="E68" s="19">
        <f aca="true" t="shared" si="19" ref="E68:M68">+E65+E66+E67</f>
        <v>7865</v>
      </c>
      <c r="F68" s="19">
        <f t="shared" si="19"/>
        <v>297</v>
      </c>
      <c r="G68" s="19">
        <f t="shared" si="19"/>
        <v>0</v>
      </c>
      <c r="H68" s="19">
        <f t="shared" si="19"/>
        <v>430</v>
      </c>
      <c r="I68" s="19">
        <f t="shared" si="19"/>
        <v>0</v>
      </c>
      <c r="J68" s="19">
        <f t="shared" si="19"/>
        <v>0</v>
      </c>
      <c r="K68" s="19">
        <f t="shared" si="19"/>
        <v>1169</v>
      </c>
      <c r="L68" s="19">
        <f t="shared" si="19"/>
        <v>3199</v>
      </c>
      <c r="M68" s="19">
        <f t="shared" si="19"/>
        <v>771</v>
      </c>
    </row>
    <row r="69" spans="1:13" s="5" customFormat="1" ht="12.75">
      <c r="A69" s="5" t="s">
        <v>84</v>
      </c>
      <c r="B69" s="5" t="s">
        <v>26</v>
      </c>
      <c r="C69" s="18">
        <f t="shared" si="0"/>
        <v>5990</v>
      </c>
      <c r="D69" s="22">
        <v>5393</v>
      </c>
      <c r="E69" s="22">
        <v>299</v>
      </c>
      <c r="F69" s="22">
        <v>12</v>
      </c>
      <c r="G69" s="22">
        <v>10</v>
      </c>
      <c r="H69" s="22">
        <v>1</v>
      </c>
      <c r="I69" s="22">
        <v>0</v>
      </c>
      <c r="J69" s="22">
        <v>0</v>
      </c>
      <c r="K69" s="22">
        <v>64</v>
      </c>
      <c r="L69" s="22">
        <v>173</v>
      </c>
      <c r="M69" s="22">
        <v>38</v>
      </c>
    </row>
    <row r="70" spans="1:13" s="13" customFormat="1" ht="12.75">
      <c r="A70" s="12" t="s">
        <v>85</v>
      </c>
      <c r="C70" s="19">
        <f t="shared" si="0"/>
        <v>5990</v>
      </c>
      <c r="D70" s="19">
        <f>+D69</f>
        <v>5393</v>
      </c>
      <c r="E70" s="19">
        <f aca="true" t="shared" si="20" ref="E70:M70">+E69</f>
        <v>299</v>
      </c>
      <c r="F70" s="19">
        <f t="shared" si="20"/>
        <v>12</v>
      </c>
      <c r="G70" s="19">
        <f t="shared" si="20"/>
        <v>10</v>
      </c>
      <c r="H70" s="19">
        <f t="shared" si="20"/>
        <v>1</v>
      </c>
      <c r="I70" s="19">
        <f t="shared" si="20"/>
        <v>0</v>
      </c>
      <c r="J70" s="19">
        <f t="shared" si="20"/>
        <v>0</v>
      </c>
      <c r="K70" s="19">
        <f t="shared" si="20"/>
        <v>64</v>
      </c>
      <c r="L70" s="19">
        <f t="shared" si="20"/>
        <v>173</v>
      </c>
      <c r="M70" s="19">
        <f t="shared" si="20"/>
        <v>38</v>
      </c>
    </row>
    <row r="71" spans="1:13" s="5" customFormat="1" ht="12.75">
      <c r="A71" s="5" t="s">
        <v>86</v>
      </c>
      <c r="B71" s="5" t="s">
        <v>87</v>
      </c>
      <c r="C71" s="18">
        <f t="shared" si="0"/>
        <v>635</v>
      </c>
      <c r="D71" s="22">
        <v>466</v>
      </c>
      <c r="E71" s="22">
        <v>78</v>
      </c>
      <c r="F71" s="22">
        <v>4</v>
      </c>
      <c r="G71" s="22">
        <v>0</v>
      </c>
      <c r="H71" s="22">
        <v>2</v>
      </c>
      <c r="I71" s="22">
        <v>0</v>
      </c>
      <c r="J71" s="22">
        <v>14</v>
      </c>
      <c r="K71" s="22">
        <v>23</v>
      </c>
      <c r="L71" s="22">
        <v>48</v>
      </c>
      <c r="M71" s="22">
        <v>0</v>
      </c>
    </row>
    <row r="72" spans="1:13" s="5" customFormat="1" ht="12.75">
      <c r="A72" s="5" t="s">
        <v>86</v>
      </c>
      <c r="B72" s="5" t="s">
        <v>42</v>
      </c>
      <c r="C72" s="18">
        <f aca="true" t="shared" si="21" ref="C72:C78">SUM(D72:M72)</f>
        <v>267</v>
      </c>
      <c r="D72" s="22">
        <v>197</v>
      </c>
      <c r="E72" s="22">
        <v>16</v>
      </c>
      <c r="F72" s="22">
        <v>1</v>
      </c>
      <c r="G72" s="22">
        <v>0</v>
      </c>
      <c r="H72" s="22">
        <v>3</v>
      </c>
      <c r="I72" s="22">
        <v>0</v>
      </c>
      <c r="J72" s="22">
        <v>0</v>
      </c>
      <c r="K72" s="22">
        <v>11</v>
      </c>
      <c r="L72" s="22">
        <v>34</v>
      </c>
      <c r="M72" s="22">
        <v>5</v>
      </c>
    </row>
    <row r="73" spans="1:13" s="5" customFormat="1" ht="12.75">
      <c r="A73" s="5" t="s">
        <v>86</v>
      </c>
      <c r="B73" s="5" t="s">
        <v>88</v>
      </c>
      <c r="C73" s="18">
        <f t="shared" si="21"/>
        <v>1863</v>
      </c>
      <c r="D73" s="22">
        <v>1404</v>
      </c>
      <c r="E73" s="22">
        <v>307</v>
      </c>
      <c r="F73" s="22">
        <v>22</v>
      </c>
      <c r="G73" s="22">
        <v>8</v>
      </c>
      <c r="H73" s="22">
        <v>1</v>
      </c>
      <c r="I73" s="22">
        <v>0</v>
      </c>
      <c r="J73" s="22">
        <v>0</v>
      </c>
      <c r="K73" s="22">
        <v>40</v>
      </c>
      <c r="L73" s="22">
        <v>75</v>
      </c>
      <c r="M73" s="22">
        <v>6</v>
      </c>
    </row>
    <row r="74" spans="1:13" s="13" customFormat="1" ht="12.75">
      <c r="A74" s="12" t="s">
        <v>89</v>
      </c>
      <c r="C74" s="19">
        <f t="shared" si="21"/>
        <v>2765</v>
      </c>
      <c r="D74" s="19">
        <f>+D71+D72+D73</f>
        <v>2067</v>
      </c>
      <c r="E74" s="19">
        <f aca="true" t="shared" si="22" ref="E74:M74">+E71+E72+E73</f>
        <v>401</v>
      </c>
      <c r="F74" s="19">
        <f t="shared" si="22"/>
        <v>27</v>
      </c>
      <c r="G74" s="19">
        <f t="shared" si="22"/>
        <v>8</v>
      </c>
      <c r="H74" s="19">
        <f t="shared" si="22"/>
        <v>6</v>
      </c>
      <c r="I74" s="19">
        <f t="shared" si="22"/>
        <v>0</v>
      </c>
      <c r="J74" s="19">
        <f t="shared" si="22"/>
        <v>14</v>
      </c>
      <c r="K74" s="19">
        <f t="shared" si="22"/>
        <v>74</v>
      </c>
      <c r="L74" s="19">
        <f t="shared" si="22"/>
        <v>157</v>
      </c>
      <c r="M74" s="19">
        <f t="shared" si="22"/>
        <v>11</v>
      </c>
    </row>
    <row r="75" spans="1:13" s="5" customFormat="1" ht="12.75">
      <c r="A75" s="5" t="s">
        <v>90</v>
      </c>
      <c r="B75" s="5" t="s">
        <v>26</v>
      </c>
      <c r="C75" s="18">
        <f t="shared" si="21"/>
        <v>508</v>
      </c>
      <c r="D75" s="22">
        <v>355</v>
      </c>
      <c r="E75" s="22">
        <v>33</v>
      </c>
      <c r="F75" s="22">
        <v>2</v>
      </c>
      <c r="G75" s="22">
        <v>2</v>
      </c>
      <c r="H75" s="22">
        <v>3</v>
      </c>
      <c r="I75" s="22">
        <v>0</v>
      </c>
      <c r="J75" s="22">
        <v>0</v>
      </c>
      <c r="K75" s="22">
        <v>22</v>
      </c>
      <c r="L75" s="22">
        <v>87</v>
      </c>
      <c r="M75" s="22">
        <v>4</v>
      </c>
    </row>
    <row r="76" spans="1:13" s="5" customFormat="1" ht="12.75">
      <c r="A76" s="5" t="s">
        <v>90</v>
      </c>
      <c r="B76" s="5" t="s">
        <v>32</v>
      </c>
      <c r="C76" s="18">
        <f t="shared" si="21"/>
        <v>165</v>
      </c>
      <c r="D76" s="22">
        <v>120</v>
      </c>
      <c r="E76" s="22">
        <v>16</v>
      </c>
      <c r="F76" s="22">
        <v>0</v>
      </c>
      <c r="G76" s="22">
        <v>0</v>
      </c>
      <c r="H76" s="22">
        <v>1</v>
      </c>
      <c r="I76" s="22">
        <v>0</v>
      </c>
      <c r="J76" s="22">
        <v>0</v>
      </c>
      <c r="K76" s="22">
        <v>16</v>
      </c>
      <c r="L76" s="22">
        <v>11</v>
      </c>
      <c r="M76" s="22">
        <v>1</v>
      </c>
    </row>
    <row r="77" spans="1:13" s="5" customFormat="1" ht="12.75">
      <c r="A77" s="5" t="s">
        <v>90</v>
      </c>
      <c r="B77" s="5" t="s">
        <v>48</v>
      </c>
      <c r="C77" s="18">
        <f t="shared" si="21"/>
        <v>6339</v>
      </c>
      <c r="D77" s="22">
        <v>5416</v>
      </c>
      <c r="E77" s="22">
        <v>702</v>
      </c>
      <c r="F77" s="22">
        <v>11</v>
      </c>
      <c r="G77" s="22">
        <v>25</v>
      </c>
      <c r="H77" s="22">
        <v>36</v>
      </c>
      <c r="I77" s="22">
        <v>0</v>
      </c>
      <c r="J77" s="22">
        <v>0</v>
      </c>
      <c r="K77" s="22">
        <v>21</v>
      </c>
      <c r="L77" s="22">
        <v>86</v>
      </c>
      <c r="M77" s="22">
        <v>42</v>
      </c>
    </row>
    <row r="78" spans="1:13" s="13" customFormat="1" ht="12.75">
      <c r="A78" s="12" t="s">
        <v>91</v>
      </c>
      <c r="C78" s="19">
        <f t="shared" si="21"/>
        <v>7012</v>
      </c>
      <c r="D78" s="19">
        <f>+D75+D76+D77</f>
        <v>5891</v>
      </c>
      <c r="E78" s="19">
        <f aca="true" t="shared" si="23" ref="E78:M78">+E75+E76+E77</f>
        <v>751</v>
      </c>
      <c r="F78" s="19">
        <f t="shared" si="23"/>
        <v>13</v>
      </c>
      <c r="G78" s="19">
        <f t="shared" si="23"/>
        <v>27</v>
      </c>
      <c r="H78" s="19">
        <f t="shared" si="23"/>
        <v>40</v>
      </c>
      <c r="I78" s="19">
        <f t="shared" si="23"/>
        <v>0</v>
      </c>
      <c r="J78" s="19">
        <f t="shared" si="23"/>
        <v>0</v>
      </c>
      <c r="K78" s="19">
        <f t="shared" si="23"/>
        <v>59</v>
      </c>
      <c r="L78" s="19">
        <f t="shared" si="23"/>
        <v>184</v>
      </c>
      <c r="M78" s="19">
        <f t="shared" si="23"/>
        <v>47</v>
      </c>
    </row>
    <row r="79" spans="3:13" s="13" customFormat="1" ht="12.7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s="13" customFormat="1" ht="12.75">
      <c r="A80" s="12" t="s">
        <v>92</v>
      </c>
      <c r="C80" s="19">
        <f>+C19+C25+C32+C44+C46+C54+C76</f>
        <v>2875</v>
      </c>
      <c r="D80" s="19">
        <f aca="true" t="shared" si="24" ref="D80:M80">+D19+D25+D32+D44+D46+D54+D76</f>
        <v>2417</v>
      </c>
      <c r="E80" s="19">
        <f t="shared" si="24"/>
        <v>190</v>
      </c>
      <c r="F80" s="19">
        <f t="shared" si="24"/>
        <v>3</v>
      </c>
      <c r="G80" s="19">
        <f t="shared" si="24"/>
        <v>0</v>
      </c>
      <c r="H80" s="19">
        <f t="shared" si="24"/>
        <v>7</v>
      </c>
      <c r="I80" s="19">
        <f t="shared" si="24"/>
        <v>0</v>
      </c>
      <c r="J80" s="19">
        <f t="shared" si="24"/>
        <v>0</v>
      </c>
      <c r="K80" s="19">
        <f t="shared" si="24"/>
        <v>189</v>
      </c>
      <c r="L80" s="19">
        <f t="shared" si="24"/>
        <v>46</v>
      </c>
      <c r="M80" s="19">
        <f t="shared" si="24"/>
        <v>23</v>
      </c>
    </row>
    <row r="81" spans="1:13" s="13" customFormat="1" ht="12.75">
      <c r="A81" s="12" t="s">
        <v>93</v>
      </c>
      <c r="C81" s="19">
        <f>+C7+C8+C9+C10+C12+C14+C17+C21+C22+C23+C27+C28+C29+C34+C35+C36+C37+C39+C40+C41+C42+C48+C50+C51+C55+C57+C58+C59+C61+C62+C63+C65+C66+C69+C71+C72+C73+C75+C77</f>
        <v>197035</v>
      </c>
      <c r="D81" s="19">
        <f aca="true" t="shared" si="25" ref="D81:M81">+D7+D8+D9+D10+D12+D14+D17+D21+D22+D23+D27+D28+D29+D34+D35+D36+D37+D39+D40+D41+D42+D48+D50+D51+D55+D57+D58+D59+D61+D62+D63+D65+D66+D69+D71+D72+D73+D75+D77</f>
        <v>159557</v>
      </c>
      <c r="E81" s="19">
        <f t="shared" si="25"/>
        <v>23063</v>
      </c>
      <c r="F81" s="19">
        <f t="shared" si="25"/>
        <v>1031</v>
      </c>
      <c r="G81" s="19">
        <f t="shared" si="25"/>
        <v>192</v>
      </c>
      <c r="H81" s="19">
        <f t="shared" si="25"/>
        <v>660</v>
      </c>
      <c r="I81" s="19">
        <f t="shared" si="25"/>
        <v>0</v>
      </c>
      <c r="J81" s="19">
        <f t="shared" si="25"/>
        <v>40</v>
      </c>
      <c r="K81" s="19">
        <f t="shared" si="25"/>
        <v>3481</v>
      </c>
      <c r="L81" s="19">
        <f t="shared" si="25"/>
        <v>7068</v>
      </c>
      <c r="M81" s="19">
        <f t="shared" si="25"/>
        <v>1943</v>
      </c>
    </row>
    <row r="82" spans="1:13" s="16" customFormat="1" ht="12.75">
      <c r="A82" s="4" t="s">
        <v>94</v>
      </c>
      <c r="C82" s="3">
        <f>+C15+C30+C52+C67</f>
        <v>9.2</v>
      </c>
      <c r="D82" s="3">
        <f aca="true" t="shared" si="26" ref="D82:M82">+D15+D30+D52+D67</f>
        <v>0</v>
      </c>
      <c r="E82" s="3">
        <f t="shared" si="26"/>
        <v>4.2</v>
      </c>
      <c r="F82" s="3">
        <f t="shared" si="26"/>
        <v>5</v>
      </c>
      <c r="G82" s="3">
        <f t="shared" si="26"/>
        <v>0</v>
      </c>
      <c r="H82" s="3">
        <f t="shared" si="26"/>
        <v>0</v>
      </c>
      <c r="I82" s="3">
        <f t="shared" si="26"/>
        <v>0</v>
      </c>
      <c r="J82" s="3">
        <f t="shared" si="26"/>
        <v>0</v>
      </c>
      <c r="K82" s="3">
        <f t="shared" si="26"/>
        <v>0</v>
      </c>
      <c r="L82" s="3">
        <f t="shared" si="26"/>
        <v>0</v>
      </c>
      <c r="M82" s="3">
        <f t="shared" si="26"/>
        <v>0</v>
      </c>
    </row>
    <row r="83" spans="1:13" s="16" customFormat="1" ht="12.75">
      <c r="A83" s="4" t="s">
        <v>95</v>
      </c>
      <c r="C83" s="3">
        <f>+C11+C13+C16+C18+C20+C24+C26+C31+C33+C38+C43+C45+C47+C49+C53+C56+C60+C64+C68+C70+C74+C78</f>
        <v>199919.2</v>
      </c>
      <c r="D83" s="3">
        <f aca="true" t="shared" si="27" ref="D83:M83">+D11+D13+D16+D18+D20+D24+D26+D31+D33+D38+D43+D45+D47+D49+D53+D56+D60+D64+D68+D70+D74+D78</f>
        <v>161974</v>
      </c>
      <c r="E83" s="3">
        <f t="shared" si="27"/>
        <v>23257.2</v>
      </c>
      <c r="F83" s="3">
        <f t="shared" si="27"/>
        <v>1039</v>
      </c>
      <c r="G83" s="3">
        <f t="shared" si="27"/>
        <v>192</v>
      </c>
      <c r="H83" s="3">
        <f t="shared" si="27"/>
        <v>667</v>
      </c>
      <c r="I83" s="3">
        <f t="shared" si="27"/>
        <v>0</v>
      </c>
      <c r="J83" s="3">
        <f t="shared" si="27"/>
        <v>40</v>
      </c>
      <c r="K83" s="3">
        <f t="shared" si="27"/>
        <v>3670</v>
      </c>
      <c r="L83" s="3">
        <f t="shared" si="27"/>
        <v>7114</v>
      </c>
      <c r="M83" s="3">
        <f t="shared" si="27"/>
        <v>1966</v>
      </c>
    </row>
    <row r="84" spans="3:13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3:13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2012-12-11T21:48:23Z</cp:lastPrinted>
  <dcterms:created xsi:type="dcterms:W3CDTF">2012-12-10T20:05:14Z</dcterms:created>
  <dcterms:modified xsi:type="dcterms:W3CDTF">2015-12-03T20:30:55Z</dcterms:modified>
  <cp:category/>
  <cp:version/>
  <cp:contentType/>
  <cp:contentStatus/>
</cp:coreProperties>
</file>